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EXP. ADM. Y CONTRATOS - copia\0 Portal de Transparencia\Año 2021 julio\8 Económico financiera\1089 Presupuesto y memoria inversiones 2021\"/>
    </mc:Choice>
  </mc:AlternateContent>
  <xr:revisionPtr revIDLastSave="0" documentId="13_ncr:1_{B9C0385C-A746-493A-B19C-82CEF5334E7A}" xr6:coauthVersionLast="47" xr6:coauthVersionMax="47" xr10:uidLastSave="{00000000-0000-0000-0000-000000000000}"/>
  <bookViews>
    <workbookView xWindow="-103" yWindow="-103" windowWidth="16663" windowHeight="9017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Hoja1!$A$1:$L$94</definedName>
    <definedName name="_xlnm.Print_Titles" localSheetId="0">Hoja1!$1:$7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G87" i="1" l="1"/>
  <c r="H27" i="1"/>
  <c r="G33" i="1"/>
  <c r="H33" i="1"/>
  <c r="F33" i="1"/>
  <c r="G92" i="1"/>
  <c r="H92" i="1"/>
  <c r="G50" i="1"/>
  <c r="G43" i="1"/>
  <c r="H43" i="1"/>
  <c r="G27" i="1"/>
  <c r="H14" i="1"/>
  <c r="F27" i="1"/>
  <c r="L22" i="1"/>
  <c r="K22" i="1"/>
  <c r="J22" i="1"/>
  <c r="I22" i="1" s="1"/>
  <c r="L81" i="1"/>
  <c r="L60" i="1"/>
  <c r="L59" i="1"/>
  <c r="K8" i="1"/>
  <c r="L29" i="1"/>
  <c r="K29" i="1"/>
  <c r="J29" i="1"/>
  <c r="I29" i="1" s="1"/>
  <c r="F92" i="1"/>
  <c r="E87" i="1"/>
  <c r="H84" i="1"/>
  <c r="F84" i="1"/>
  <c r="J83" i="1"/>
  <c r="I83" i="1" s="1"/>
  <c r="F83" i="1"/>
  <c r="J82" i="1"/>
  <c r="I82" i="1" s="1"/>
  <c r="F82" i="1"/>
  <c r="H78" i="1"/>
  <c r="L77" i="1"/>
  <c r="J76" i="1"/>
  <c r="I76" i="1" s="1"/>
  <c r="F76" i="1"/>
  <c r="J75" i="1"/>
  <c r="I75" i="1" s="1"/>
  <c r="H75" i="1"/>
  <c r="J74" i="1"/>
  <c r="I74" i="1" s="1"/>
  <c r="H74" i="1"/>
  <c r="F74" i="1"/>
  <c r="R73" i="1"/>
  <c r="J73" i="1"/>
  <c r="I73" i="1" s="1"/>
  <c r="H73" i="1"/>
  <c r="F73" i="1"/>
  <c r="J72" i="1"/>
  <c r="I72" i="1" s="1"/>
  <c r="H72" i="1"/>
  <c r="J71" i="1"/>
  <c r="I71" i="1" s="1"/>
  <c r="F71" i="1"/>
  <c r="J70" i="1"/>
  <c r="I70" i="1" s="1"/>
  <c r="H70" i="1"/>
  <c r="F70" i="1"/>
  <c r="J69" i="1"/>
  <c r="I69" i="1" s="1"/>
  <c r="H69" i="1"/>
  <c r="J68" i="1"/>
  <c r="I68" i="1" s="1"/>
  <c r="H68" i="1"/>
  <c r="J67" i="1"/>
  <c r="I67" i="1" s="1"/>
  <c r="H67" i="1"/>
  <c r="F67" i="1"/>
  <c r="J66" i="1"/>
  <c r="I66" i="1" s="1"/>
  <c r="H66" i="1"/>
  <c r="F66" i="1"/>
  <c r="J65" i="1"/>
  <c r="I65" i="1" s="1"/>
  <c r="H64" i="1"/>
  <c r="J63" i="1"/>
  <c r="I63" i="1" s="1"/>
  <c r="J62" i="1"/>
  <c r="I62" i="1" s="1"/>
  <c r="L62" i="1"/>
  <c r="J61" i="1"/>
  <c r="I61" i="1" s="1"/>
  <c r="J58" i="1"/>
  <c r="I58" i="1" s="1"/>
  <c r="J56" i="1"/>
  <c r="I56" i="1" s="1"/>
  <c r="H55" i="1"/>
  <c r="L55" i="1" s="1"/>
  <c r="E50" i="1"/>
  <c r="J47" i="1"/>
  <c r="I47" i="1" s="1"/>
  <c r="H47" i="1"/>
  <c r="J46" i="1"/>
  <c r="I46" i="1" s="1"/>
  <c r="J45" i="1"/>
  <c r="I45" i="1" s="1"/>
  <c r="E43" i="1"/>
  <c r="F39" i="1"/>
  <c r="F38" i="1"/>
  <c r="F37" i="1"/>
  <c r="F36" i="1"/>
  <c r="F35" i="1"/>
  <c r="E33" i="1"/>
  <c r="J30" i="1"/>
  <c r="I30" i="1" s="1"/>
  <c r="E27" i="1"/>
  <c r="L18" i="1"/>
  <c r="G14" i="1"/>
  <c r="F14" i="1"/>
  <c r="E14" i="1"/>
  <c r="L11" i="1"/>
  <c r="L10" i="1"/>
  <c r="K10" i="1"/>
  <c r="L9" i="1"/>
  <c r="F87" i="1" l="1"/>
  <c r="H87" i="1"/>
  <c r="J50" i="1"/>
  <c r="I50" i="1" s="1"/>
  <c r="H50" i="1"/>
  <c r="G94" i="1"/>
  <c r="J14" i="1"/>
  <c r="I14" i="1" s="1"/>
  <c r="F43" i="1"/>
  <c r="J87" i="1"/>
  <c r="I87" i="1" s="1"/>
  <c r="L63" i="1"/>
  <c r="K63" i="1" s="1"/>
  <c r="L66" i="1"/>
  <c r="K66" i="1" s="1"/>
  <c r="L70" i="1"/>
  <c r="K70" i="1" s="1"/>
  <c r="L47" i="1"/>
  <c r="K47" i="1" s="1"/>
  <c r="L53" i="1"/>
  <c r="K53" i="1" s="1"/>
  <c r="L52" i="1"/>
  <c r="K52" i="1" s="1"/>
  <c r="L54" i="1"/>
  <c r="K54" i="1" s="1"/>
  <c r="L56" i="1"/>
  <c r="K56" i="1" s="1"/>
  <c r="J43" i="1"/>
  <c r="I43" i="1" s="1"/>
  <c r="J27" i="1"/>
  <c r="I27" i="1" s="1"/>
  <c r="L76" i="1"/>
  <c r="K76" i="1" s="1"/>
  <c r="L33" i="1"/>
  <c r="F50" i="1"/>
  <c r="K9" i="1"/>
  <c r="L37" i="1"/>
  <c r="K37" i="1" s="1"/>
  <c r="L39" i="1"/>
  <c r="K39" i="1" s="1"/>
  <c r="L46" i="1"/>
  <c r="K46" i="1" s="1"/>
  <c r="L61" i="1"/>
  <c r="K61" i="1" s="1"/>
  <c r="L65" i="1"/>
  <c r="K65" i="1" s="1"/>
  <c r="L69" i="1"/>
  <c r="K69" i="1" s="1"/>
  <c r="L73" i="1"/>
  <c r="K73" i="1" s="1"/>
  <c r="L74" i="1"/>
  <c r="K74" i="1" s="1"/>
  <c r="L75" i="1"/>
  <c r="K75" i="1" s="1"/>
  <c r="L78" i="1"/>
  <c r="K78" i="1" s="1"/>
  <c r="L80" i="1"/>
  <c r="L84" i="1"/>
  <c r="K84" i="1" s="1"/>
  <c r="L58" i="1"/>
  <c r="K58" i="1" s="1"/>
  <c r="L68" i="1"/>
  <c r="K68" i="1" s="1"/>
  <c r="L72" i="1"/>
  <c r="K72" i="1" s="1"/>
  <c r="L83" i="1"/>
  <c r="K83" i="1" s="1"/>
  <c r="L89" i="1"/>
  <c r="L16" i="1"/>
  <c r="J33" i="1"/>
  <c r="I33" i="1" s="1"/>
  <c r="L36" i="1"/>
  <c r="K36" i="1" s="1"/>
  <c r="L38" i="1"/>
  <c r="K38" i="1" s="1"/>
  <c r="L40" i="1"/>
  <c r="K40" i="1" s="1"/>
  <c r="L57" i="1"/>
  <c r="K57" i="1" s="1"/>
  <c r="L64" i="1"/>
  <c r="K64" i="1" s="1"/>
  <c r="L67" i="1"/>
  <c r="K67" i="1" s="1"/>
  <c r="L71" i="1"/>
  <c r="K71" i="1" s="1"/>
  <c r="L79" i="1"/>
  <c r="K79" i="1" s="1"/>
  <c r="L82" i="1"/>
  <c r="K82" i="1" s="1"/>
  <c r="L92" i="1"/>
  <c r="K11" i="1"/>
  <c r="L45" i="1"/>
  <c r="K45" i="1" s="1"/>
  <c r="K30" i="1"/>
  <c r="L35" i="1"/>
  <c r="K35" i="1" s="1"/>
  <c r="L30" i="1"/>
  <c r="H94" i="1" l="1"/>
  <c r="F94" i="1"/>
  <c r="L43" i="1"/>
  <c r="K43" i="1" s="1"/>
  <c r="L14" i="1"/>
  <c r="K14" i="1" s="1"/>
  <c r="O14" i="1"/>
  <c r="L50" i="1"/>
  <c r="K50" i="1" s="1"/>
  <c r="L27" i="1"/>
  <c r="O18" i="1"/>
  <c r="L87" i="1"/>
  <c r="K87" i="1" s="1"/>
  <c r="L94" i="1" l="1"/>
  <c r="K9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cnaranjo</author>
  </authors>
  <commentList>
    <comment ref="B80" authorId="0" shapeId="0" xr:uid="{4BB5DBE7-DE1A-4F00-9485-D10AFA7A673E}">
      <text>
        <r>
          <rPr>
            <b/>
            <sz val="9"/>
            <color indexed="81"/>
            <rFont val="Tahoma"/>
            <family val="2"/>
          </rPr>
          <t>cnaranjo:</t>
        </r>
        <r>
          <rPr>
            <sz val="9"/>
            <color indexed="81"/>
            <rFont val="Tahoma"/>
            <family val="2"/>
          </rPr>
          <t xml:space="preserve">
Ojo cuando se apruebe el Presupuesto hay que reclasificar gestoria DORES</t>
        </r>
      </text>
    </comment>
  </commentList>
</comments>
</file>

<file path=xl/sharedStrings.xml><?xml version="1.0" encoding="utf-8"?>
<sst xmlns="http://schemas.openxmlformats.org/spreadsheetml/2006/main" count="144" uniqueCount="97">
  <si>
    <t>CONSORCIO URBANISTICO DE REHABILITACION PUERTO DE LA CRUZ</t>
  </si>
  <si>
    <t xml:space="preserve">ESTADO DE MODIFICACIONES DE GASTOS </t>
  </si>
  <si>
    <t>Code</t>
  </si>
  <si>
    <t>Económ.</t>
  </si>
  <si>
    <t>Orden 1989</t>
  </si>
  <si>
    <t>Denominación</t>
  </si>
  <si>
    <t>% Dif.</t>
  </si>
  <si>
    <t>Dif</t>
  </si>
  <si>
    <t>% Dif</t>
  </si>
  <si>
    <t>Objeto</t>
  </si>
  <si>
    <t>PUEL 27</t>
  </si>
  <si>
    <t>GE1706</t>
  </si>
  <si>
    <t>Asistencia ordenacion urbanistica</t>
  </si>
  <si>
    <t xml:space="preserve">TOTAL GRUPO DE PROGRAMA  </t>
  </si>
  <si>
    <t>Urbanismo</t>
  </si>
  <si>
    <t>PUEL 31</t>
  </si>
  <si>
    <t>PUID 32</t>
  </si>
  <si>
    <t>Gtos.e inversiones: Pasarela peatonal Bco. Tafuriaste</t>
  </si>
  <si>
    <t>Proteccion medio ambiente y paisaje urbano</t>
  </si>
  <si>
    <t>PUID 16</t>
  </si>
  <si>
    <t>Gastos e inversiones: Casa Tolosa Fase II. Red Insular de Espacios Culturales Singulares</t>
  </si>
  <si>
    <t>Protección patrimonio historico</t>
  </si>
  <si>
    <t>Divulgación actividades turisticas</t>
  </si>
  <si>
    <t>Asesoria espacializada en planf.turistica</t>
  </si>
  <si>
    <t>GE1601</t>
  </si>
  <si>
    <t>Gestion calidad turistica</t>
  </si>
  <si>
    <t>GE1101</t>
  </si>
  <si>
    <t>Subvenciones act.de .turistica (Mueca)</t>
  </si>
  <si>
    <t>Subvenciones act.turistica( Carnaval)</t>
  </si>
  <si>
    <t>Impulso calidad turistica</t>
  </si>
  <si>
    <t>Ordenación y promoción turistica</t>
  </si>
  <si>
    <t>GG3</t>
  </si>
  <si>
    <t>Retribuciones</t>
  </si>
  <si>
    <t>Dietas</t>
  </si>
  <si>
    <t>Gastos de locomoción</t>
  </si>
  <si>
    <t>Organos de gobierno</t>
  </si>
  <si>
    <t>Ret. básicas pers. Funcionario</t>
  </si>
  <si>
    <t>Antigüedad pers. Funcionario</t>
  </si>
  <si>
    <t>Ret.complem.pers. Funcionario</t>
  </si>
  <si>
    <t>Personal laboral</t>
  </si>
  <si>
    <t>Otro personal funcionario</t>
  </si>
  <si>
    <t>Productividad</t>
  </si>
  <si>
    <t>Seguridad Social</t>
  </si>
  <si>
    <t>GG4</t>
  </si>
  <si>
    <t>Arrend.edif. Y otras construcciones</t>
  </si>
  <si>
    <t>Arrend. Equipos proceso de información</t>
  </si>
  <si>
    <t>Edif. Y otras construcciones</t>
  </si>
  <si>
    <t>Rep.mant y cons.maquinaria</t>
  </si>
  <si>
    <t>Rep.mant y cons.equipo inform</t>
  </si>
  <si>
    <t>Material ord. no inventariable</t>
  </si>
  <si>
    <t>Prensa, revistas, libros y otros</t>
  </si>
  <si>
    <t>Material inform. No inventariable</t>
  </si>
  <si>
    <t>Energia electrica</t>
  </si>
  <si>
    <t>Agua</t>
  </si>
  <si>
    <t>Comunicaciones Telefónicas</t>
  </si>
  <si>
    <t>Comunicaciones Postales</t>
  </si>
  <si>
    <t>Atenciones protocolarias</t>
  </si>
  <si>
    <t>Publicidad y propaganda</t>
  </si>
  <si>
    <t>Publicacion en diarios oficiales</t>
  </si>
  <si>
    <t>Reuniones y conferencias</t>
  </si>
  <si>
    <t>Trabajos de limpieza y aseo de oficina</t>
  </si>
  <si>
    <t>Asistencia financiera de proyectos</t>
  </si>
  <si>
    <t>Asistencia juridica/administrativa</t>
  </si>
  <si>
    <t>Gtos. De locomoción</t>
  </si>
  <si>
    <t>GG1</t>
  </si>
  <si>
    <t>Mobiliario y Equipo Oficina</t>
  </si>
  <si>
    <t>Equipos Informáticos</t>
  </si>
  <si>
    <t>Anticipos de pagas al personal</t>
  </si>
  <si>
    <t>Administración general</t>
  </si>
  <si>
    <t>Fondo de contingencia</t>
  </si>
  <si>
    <t>TOTAL GRUPO DE PROGRAMA 929</t>
  </si>
  <si>
    <t>Imprevistos, situac transitorias y conting. Ejecución</t>
  </si>
  <si>
    <t>ANTEPROYECTO DEL PRESUPUESTO PARA EL EJERCICIO 2021</t>
  </si>
  <si>
    <t>Gasto e inversiones: Vía Malpaís-Taoro. Tramo 1 (**)</t>
  </si>
  <si>
    <t>PUID 19</t>
  </si>
  <si>
    <t>Gastos e inversiones: Proyecto accesibilidad hornos de cal (***)</t>
  </si>
  <si>
    <t>Apoyo y asistencia técnica de proyectos</t>
  </si>
  <si>
    <t>PUEL 32</t>
  </si>
  <si>
    <t>Gastos e inversiones: Proyecto del Espacio Libre vía Malpaís</t>
  </si>
  <si>
    <t>Gastos e inversiones:Actuaciones y tratamientodesenderos. Proyecto sendero camino Tafuriaste. Puerto de la Cruz-Orotav</t>
  </si>
  <si>
    <t>Gtos.e inversiones: Proyecto del camino Sitio Litre</t>
  </si>
  <si>
    <t>PUEL 22</t>
  </si>
  <si>
    <t>PUEL49</t>
  </si>
  <si>
    <t>Gastos e inversiones: Proyecto Plaza de la Iglesia, acceso a la Iglesia y tramo Calle Bencomo. Punta Brava</t>
  </si>
  <si>
    <t>PUEL 54</t>
  </si>
  <si>
    <t>Gastos e inversiones: Proyecto de adaptacion ambiental y paisajistica de la estación depuradora (EDAR)</t>
  </si>
  <si>
    <t>Gastos en formación continua</t>
  </si>
  <si>
    <t>Prestaciones sociales y sanitarias</t>
  </si>
  <si>
    <t>Otros servicios</t>
  </si>
  <si>
    <t>PUEL 34-35</t>
  </si>
  <si>
    <t>Gastos e inversiones: Elemento de accesibilidad Paseo La Costa</t>
  </si>
  <si>
    <t>Gastos e inversiones: Obras de aseos y vallado Parque El Laurel</t>
  </si>
  <si>
    <t>Gastos e inversiones: Proyecto Pasarela peatonal Bco. Tafuriaste</t>
  </si>
  <si>
    <t>PUEL 15</t>
  </si>
  <si>
    <t>Gastos e inversiones: Adaptación Proyecto Calle San Amaro</t>
  </si>
  <si>
    <t>PUEL 46</t>
  </si>
  <si>
    <t>Gastos e inversiones: Proyecto Calle Puerto Viejo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</si>
</sst>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.##000"/>
    <numFmt numFmtId="165" formatCode="_-* #,##0.00\ _€_-;\-* #,##0.00\ _€_-;_-* \-??\ _€_-;_-@_-"/>
    <numFmt numFmtId="166" formatCode="#,##0.00&quot; €&quot;"/>
    <numFmt numFmtId="167" formatCode="0.0%"/>
    <numFmt numFmtId="168" formatCode="_-* #,##0.00\ _€_-;\-* #,##0.00\ _€_-;_-* &quot;-&quot;??\ _€_-;_-@_-"/>
    <numFmt numFmtId="169" formatCode="#,##0.00\ [$€-C0A];[Red]\-#,##0.00\ [$€-C0A]"/>
    <numFmt numFmtId="170" formatCode="0.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  <scheme val="minor"/>
    </font>
    <font>
      <sz val="9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51"/>
      </patternFill>
    </fill>
    <fill>
      <patternFill patternType="solid">
        <fgColor indexed="44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29"/>
      </patternFill>
    </fill>
    <fill>
      <patternFill patternType="solid">
        <fgColor rgb="FF92D050"/>
        <bgColor indexed="22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/>
        <bgColor indexed="22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</cellStyleXfs>
  <cellXfs count="180">
    <xf numFmtId="0" fontId="0" fillId="0" borderId="0" xfId="0"/>
    <xf numFmtId="0" fontId="5" fillId="0" borderId="0" xfId="4" applyFont="1"/>
    <xf numFmtId="0" fontId="3" fillId="0" borderId="0" xfId="4"/>
    <xf numFmtId="1" fontId="6" fillId="0" borderId="0" xfId="4" applyNumberFormat="1" applyFont="1"/>
    <xf numFmtId="4" fontId="6" fillId="0" borderId="0" xfId="4" applyNumberFormat="1" applyFont="1"/>
    <xf numFmtId="0" fontId="5" fillId="5" borderId="0" xfId="4" applyFont="1" applyFill="1"/>
    <xf numFmtId="0" fontId="4" fillId="7" borderId="0" xfId="4" applyFont="1" applyFill="1"/>
    <xf numFmtId="1" fontId="4" fillId="8" borderId="1" xfId="4" applyNumberFormat="1" applyFont="1" applyFill="1" applyBorder="1"/>
    <xf numFmtId="0" fontId="7" fillId="7" borderId="3" xfId="4" applyFont="1" applyFill="1" applyBorder="1"/>
    <xf numFmtId="1" fontId="8" fillId="9" borderId="3" xfId="4" applyNumberFormat="1" applyFont="1" applyFill="1" applyBorder="1" applyAlignment="1">
      <alignment vertical="top"/>
    </xf>
    <xf numFmtId="4" fontId="8" fillId="9" borderId="3" xfId="4" applyNumberFormat="1" applyFont="1" applyFill="1" applyBorder="1" applyAlignment="1">
      <alignment vertical="top"/>
    </xf>
    <xf numFmtId="44" fontId="9" fillId="9" borderId="3" xfId="2" applyFont="1" applyFill="1" applyBorder="1" applyAlignment="1">
      <alignment wrapText="1"/>
    </xf>
    <xf numFmtId="43" fontId="8" fillId="9" borderId="3" xfId="1" applyFont="1" applyFill="1" applyBorder="1" applyAlignment="1" applyProtection="1">
      <alignment vertical="top"/>
    </xf>
    <xf numFmtId="10" fontId="8" fillId="9" borderId="3" xfId="4" applyNumberFormat="1" applyFont="1" applyFill="1" applyBorder="1" applyAlignment="1">
      <alignment vertical="top"/>
    </xf>
    <xf numFmtId="0" fontId="3" fillId="0" borderId="0" xfId="4" applyAlignment="1">
      <alignment vertical="top"/>
    </xf>
    <xf numFmtId="4" fontId="8" fillId="9" borderId="3" xfId="4" applyNumberFormat="1" applyFont="1" applyFill="1" applyBorder="1"/>
    <xf numFmtId="43" fontId="8" fillId="9" borderId="3" xfId="1" applyFont="1" applyFill="1" applyBorder="1" applyAlignment="1" applyProtection="1"/>
    <xf numFmtId="10" fontId="8" fillId="9" borderId="3" xfId="4" applyNumberFormat="1" applyFont="1" applyFill="1" applyBorder="1"/>
    <xf numFmtId="1" fontId="9" fillId="0" borderId="0" xfId="4" applyNumberFormat="1" applyFont="1"/>
    <xf numFmtId="4" fontId="9" fillId="0" borderId="0" xfId="4" applyNumberFormat="1" applyFont="1"/>
    <xf numFmtId="4" fontId="9" fillId="10" borderId="0" xfId="4" applyNumberFormat="1" applyFont="1" applyFill="1"/>
    <xf numFmtId="10" fontId="9" fillId="0" borderId="0" xfId="4" applyNumberFormat="1" applyFont="1"/>
    <xf numFmtId="4" fontId="9" fillId="11" borderId="4" xfId="4" applyNumberFormat="1" applyFont="1" applyFill="1" applyBorder="1"/>
    <xf numFmtId="165" fontId="5" fillId="0" borderId="0" xfId="4" applyNumberFormat="1" applyFont="1"/>
    <xf numFmtId="4" fontId="5" fillId="0" borderId="0" xfId="4" applyNumberFormat="1" applyFont="1"/>
    <xf numFmtId="1" fontId="10" fillId="0" borderId="0" xfId="4" applyNumberFormat="1" applyFont="1"/>
    <xf numFmtId="4" fontId="10" fillId="0" borderId="0" xfId="4" applyNumberFormat="1" applyFont="1"/>
    <xf numFmtId="4" fontId="10" fillId="10" borderId="0" xfId="4" applyNumberFormat="1" applyFont="1" applyFill="1"/>
    <xf numFmtId="10" fontId="10" fillId="0" borderId="0" xfId="4" applyNumberFormat="1" applyFont="1"/>
    <xf numFmtId="0" fontId="7" fillId="7" borderId="3" xfId="4" applyFont="1" applyFill="1" applyBorder="1" applyAlignment="1">
      <alignment vertical="top"/>
    </xf>
    <xf numFmtId="0" fontId="5" fillId="0" borderId="0" xfId="4" applyFont="1" applyAlignment="1">
      <alignment vertical="center"/>
    </xf>
    <xf numFmtId="1" fontId="9" fillId="12" borderId="0" xfId="4" applyNumberFormat="1" applyFont="1" applyFill="1"/>
    <xf numFmtId="1" fontId="10" fillId="12" borderId="0" xfId="4" applyNumberFormat="1" applyFont="1" applyFill="1"/>
    <xf numFmtId="4" fontId="10" fillId="12" borderId="0" xfId="4" applyNumberFormat="1" applyFont="1" applyFill="1"/>
    <xf numFmtId="43" fontId="10" fillId="12" borderId="0" xfId="1" applyFont="1" applyFill="1" applyBorder="1" applyAlignment="1" applyProtection="1"/>
    <xf numFmtId="10" fontId="10" fillId="12" borderId="0" xfId="4" applyNumberFormat="1" applyFont="1" applyFill="1"/>
    <xf numFmtId="43" fontId="9" fillId="0" borderId="0" xfId="1" applyFont="1" applyFill="1" applyBorder="1" applyAlignment="1" applyProtection="1"/>
    <xf numFmtId="43" fontId="9" fillId="10" borderId="0" xfId="1" applyFont="1" applyFill="1" applyBorder="1" applyAlignment="1" applyProtection="1"/>
    <xf numFmtId="1" fontId="9" fillId="9" borderId="5" xfId="4" applyNumberFormat="1" applyFont="1" applyFill="1" applyBorder="1"/>
    <xf numFmtId="1" fontId="9" fillId="9" borderId="4" xfId="4" applyNumberFormat="1" applyFont="1" applyFill="1" applyBorder="1"/>
    <xf numFmtId="4" fontId="9" fillId="9" borderId="4" xfId="4" applyNumberFormat="1" applyFont="1" applyFill="1" applyBorder="1"/>
    <xf numFmtId="43" fontId="9" fillId="9" borderId="4" xfId="1" applyFont="1" applyFill="1" applyBorder="1" applyAlignment="1" applyProtection="1"/>
    <xf numFmtId="10" fontId="9" fillId="9" borderId="4" xfId="4" applyNumberFormat="1" applyFont="1" applyFill="1" applyBorder="1"/>
    <xf numFmtId="165" fontId="12" fillId="0" borderId="0" xfId="4" applyNumberFormat="1" applyFont="1"/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169" fontId="3" fillId="0" borderId="0" xfId="4" applyNumberFormat="1"/>
    <xf numFmtId="0" fontId="15" fillId="0" borderId="0" xfId="4" applyFont="1"/>
    <xf numFmtId="0" fontId="15" fillId="0" borderId="0" xfId="4" applyFont="1" applyAlignment="1">
      <alignment vertical="top"/>
    </xf>
    <xf numFmtId="4" fontId="15" fillId="0" borderId="0" xfId="4" applyNumberFormat="1" applyFont="1"/>
    <xf numFmtId="0" fontId="15" fillId="0" borderId="0" xfId="4" applyFont="1" applyAlignment="1">
      <alignment vertical="center"/>
    </xf>
    <xf numFmtId="0" fontId="15" fillId="0" borderId="0" xfId="4" applyFont="1" applyFill="1"/>
    <xf numFmtId="0" fontId="16" fillId="0" borderId="0" xfId="3" applyFont="1" applyFill="1" applyAlignment="1">
      <alignment vertical="top"/>
    </xf>
    <xf numFmtId="0" fontId="15" fillId="0" borderId="0" xfId="4" applyFont="1" applyFill="1" applyAlignment="1">
      <alignment vertical="top"/>
    </xf>
    <xf numFmtId="0" fontId="15" fillId="0" borderId="0" xfId="4" applyFont="1" applyFill="1" applyAlignment="1">
      <alignment vertical="top" wrapText="1"/>
    </xf>
    <xf numFmtId="166" fontId="15" fillId="0" borderId="0" xfId="4" applyNumberFormat="1" applyFont="1" applyFill="1"/>
    <xf numFmtId="165" fontId="15" fillId="0" borderId="0" xfId="4" applyNumberFormat="1" applyFont="1" applyFill="1"/>
    <xf numFmtId="0" fontId="16" fillId="0" borderId="0" xfId="3" applyFont="1" applyFill="1" applyAlignment="1">
      <alignment vertical="center"/>
    </xf>
    <xf numFmtId="0" fontId="15" fillId="0" borderId="0" xfId="4" applyFont="1" applyFill="1" applyAlignment="1">
      <alignment vertical="center"/>
    </xf>
    <xf numFmtId="0" fontId="15" fillId="0" borderId="0" xfId="4" applyFont="1" applyFill="1" applyAlignment="1">
      <alignment vertical="center" wrapText="1"/>
    </xf>
    <xf numFmtId="168" fontId="15" fillId="0" borderId="0" xfId="4" applyNumberFormat="1" applyFont="1" applyFill="1"/>
    <xf numFmtId="44" fontId="9" fillId="0" borderId="3" xfId="2" applyFont="1" applyFill="1" applyBorder="1" applyAlignment="1">
      <alignment wrapText="1"/>
    </xf>
    <xf numFmtId="1" fontId="10" fillId="14" borderId="4" xfId="4" applyNumberFormat="1" applyFont="1" applyFill="1" applyBorder="1"/>
    <xf numFmtId="4" fontId="10" fillId="14" borderId="4" xfId="4" applyNumberFormat="1" applyFont="1" applyFill="1" applyBorder="1"/>
    <xf numFmtId="3" fontId="10" fillId="14" borderId="4" xfId="4" applyNumberFormat="1" applyFont="1" applyFill="1" applyBorder="1"/>
    <xf numFmtId="1" fontId="10" fillId="15" borderId="4" xfId="4" applyNumberFormat="1" applyFont="1" applyFill="1" applyBorder="1"/>
    <xf numFmtId="4" fontId="10" fillId="15" borderId="4" xfId="4" applyNumberFormat="1" applyFont="1" applyFill="1" applyBorder="1"/>
    <xf numFmtId="43" fontId="10" fillId="15" borderId="4" xfId="1" applyFont="1" applyFill="1" applyBorder="1" applyAlignment="1" applyProtection="1"/>
    <xf numFmtId="10" fontId="10" fillId="15" borderId="4" xfId="4" applyNumberFormat="1" applyFont="1" applyFill="1" applyBorder="1"/>
    <xf numFmtId="44" fontId="10" fillId="16" borderId="3" xfId="2" applyFont="1" applyFill="1" applyBorder="1" applyAlignment="1">
      <alignment wrapText="1"/>
    </xf>
    <xf numFmtId="10" fontId="9" fillId="0" borderId="4" xfId="4" applyNumberFormat="1" applyFont="1" applyFill="1" applyBorder="1"/>
    <xf numFmtId="4" fontId="9" fillId="0" borderId="4" xfId="4" applyNumberFormat="1" applyFont="1" applyFill="1" applyBorder="1"/>
    <xf numFmtId="168" fontId="5" fillId="0" borderId="0" xfId="4" applyNumberFormat="1" applyFont="1" applyAlignment="1">
      <alignment vertical="center"/>
    </xf>
    <xf numFmtId="1" fontId="8" fillId="9" borderId="3" xfId="4" applyNumberFormat="1" applyFont="1" applyFill="1" applyBorder="1" applyAlignment="1">
      <alignment vertical="top" wrapText="1"/>
    </xf>
    <xf numFmtId="0" fontId="7" fillId="7" borderId="3" xfId="4" applyFont="1" applyFill="1" applyBorder="1" applyAlignment="1">
      <alignment vertical="center"/>
    </xf>
    <xf numFmtId="1" fontId="8" fillId="9" borderId="3" xfId="4" applyNumberFormat="1" applyFont="1" applyFill="1" applyBorder="1" applyAlignment="1">
      <alignment vertical="center"/>
    </xf>
    <xf numFmtId="1" fontId="8" fillId="9" borderId="0" xfId="4" applyNumberFormat="1" applyFont="1" applyFill="1" applyBorder="1" applyAlignment="1">
      <alignment vertical="center"/>
    </xf>
    <xf numFmtId="1" fontId="8" fillId="9" borderId="3" xfId="4" applyNumberFormat="1" applyFont="1" applyFill="1" applyBorder="1" applyAlignment="1">
      <alignment vertical="center" wrapText="1"/>
    </xf>
    <xf numFmtId="1" fontId="8" fillId="9" borderId="5" xfId="4" applyNumberFormat="1" applyFont="1" applyFill="1" applyBorder="1" applyAlignment="1">
      <alignment vertical="center"/>
    </xf>
    <xf numFmtId="1" fontId="8" fillId="9" borderId="4" xfId="4" applyNumberFormat="1" applyFont="1" applyFill="1" applyBorder="1" applyAlignment="1">
      <alignment vertical="center"/>
    </xf>
    <xf numFmtId="4" fontId="8" fillId="9" borderId="3" xfId="4" applyNumberFormat="1" applyFont="1" applyFill="1" applyBorder="1" applyAlignment="1">
      <alignment vertical="center"/>
    </xf>
    <xf numFmtId="166" fontId="8" fillId="9" borderId="3" xfId="1" applyNumberFormat="1" applyFont="1" applyFill="1" applyBorder="1" applyAlignment="1" applyProtection="1">
      <alignment vertical="center"/>
    </xf>
    <xf numFmtId="43" fontId="8" fillId="9" borderId="3" xfId="1" applyFont="1" applyFill="1" applyBorder="1" applyAlignment="1" applyProtection="1">
      <alignment vertical="center"/>
    </xf>
    <xf numFmtId="10" fontId="8" fillId="9" borderId="3" xfId="4" applyNumberFormat="1" applyFont="1" applyFill="1" applyBorder="1" applyAlignment="1">
      <alignment vertical="center"/>
    </xf>
    <xf numFmtId="44" fontId="9" fillId="9" borderId="3" xfId="2" applyFont="1" applyFill="1" applyBorder="1" applyAlignment="1">
      <alignment vertical="center" wrapText="1"/>
    </xf>
    <xf numFmtId="1" fontId="9" fillId="0" borderId="0" xfId="4" applyNumberFormat="1" applyFont="1" applyAlignment="1">
      <alignment vertical="center"/>
    </xf>
    <xf numFmtId="1" fontId="10" fillId="14" borderId="4" xfId="4" applyNumberFormat="1" applyFont="1" applyFill="1" applyBorder="1" applyAlignment="1">
      <alignment vertical="center"/>
    </xf>
    <xf numFmtId="4" fontId="10" fillId="14" borderId="4" xfId="4" applyNumberFormat="1" applyFont="1" applyFill="1" applyBorder="1" applyAlignment="1">
      <alignment vertical="center"/>
    </xf>
    <xf numFmtId="3" fontId="10" fillId="14" borderId="4" xfId="4" applyNumberFormat="1" applyFont="1" applyFill="1" applyBorder="1" applyAlignment="1">
      <alignment vertical="center"/>
    </xf>
    <xf numFmtId="4" fontId="9" fillId="11" borderId="7" xfId="4" applyNumberFormat="1" applyFont="1" applyFill="1" applyBorder="1" applyAlignment="1">
      <alignment vertical="center"/>
    </xf>
    <xf numFmtId="4" fontId="9" fillId="0" borderId="0" xfId="4" applyNumberFormat="1" applyFont="1" applyFill="1" applyBorder="1" applyAlignment="1">
      <alignment vertical="center"/>
    </xf>
    <xf numFmtId="10" fontId="9" fillId="0" borderId="0" xfId="4" applyNumberFormat="1" applyFont="1" applyFill="1" applyBorder="1" applyAlignment="1">
      <alignment vertical="center"/>
    </xf>
    <xf numFmtId="1" fontId="10" fillId="15" borderId="4" xfId="4" applyNumberFormat="1" applyFont="1" applyFill="1" applyBorder="1" applyAlignment="1">
      <alignment vertical="center"/>
    </xf>
    <xf numFmtId="4" fontId="10" fillId="15" borderId="4" xfId="4" applyNumberFormat="1" applyFont="1" applyFill="1" applyBorder="1" applyAlignment="1">
      <alignment vertical="center"/>
    </xf>
    <xf numFmtId="43" fontId="10" fillId="15" borderId="4" xfId="1" applyFont="1" applyFill="1" applyBorder="1" applyAlignment="1" applyProtection="1">
      <alignment vertical="center"/>
    </xf>
    <xf numFmtId="10" fontId="10" fillId="15" borderId="13" xfId="4" applyNumberFormat="1" applyFont="1" applyFill="1" applyBorder="1" applyAlignment="1">
      <alignment vertical="center"/>
    </xf>
    <xf numFmtId="4" fontId="10" fillId="15" borderId="13" xfId="4" applyNumberFormat="1" applyFont="1" applyFill="1" applyBorder="1" applyAlignment="1">
      <alignment vertical="center"/>
    </xf>
    <xf numFmtId="4" fontId="8" fillId="9" borderId="0" xfId="4" applyNumberFormat="1" applyFont="1" applyFill="1" applyBorder="1" applyAlignment="1">
      <alignment vertical="center"/>
    </xf>
    <xf numFmtId="43" fontId="8" fillId="9" borderId="0" xfId="1" applyFont="1" applyFill="1" applyBorder="1" applyAlignment="1" applyProtection="1">
      <alignment vertical="center"/>
    </xf>
    <xf numFmtId="10" fontId="8" fillId="9" borderId="0" xfId="4" applyNumberFormat="1" applyFont="1" applyFill="1" applyBorder="1" applyAlignment="1">
      <alignment vertical="center"/>
    </xf>
    <xf numFmtId="4" fontId="9" fillId="0" borderId="0" xfId="4" applyNumberFormat="1" applyFont="1" applyAlignment="1">
      <alignment vertical="center"/>
    </xf>
    <xf numFmtId="4" fontId="9" fillId="10" borderId="0" xfId="4" applyNumberFormat="1" applyFont="1" applyFill="1" applyAlignment="1">
      <alignment vertical="center"/>
    </xf>
    <xf numFmtId="10" fontId="9" fillId="0" borderId="0" xfId="4" applyNumberFormat="1" applyFont="1" applyAlignment="1">
      <alignment vertical="center"/>
    </xf>
    <xf numFmtId="4" fontId="9" fillId="11" borderId="4" xfId="4" applyNumberFormat="1" applyFont="1" applyFill="1" applyBorder="1" applyAlignment="1">
      <alignment vertical="center"/>
    </xf>
    <xf numFmtId="4" fontId="9" fillId="0" borderId="4" xfId="4" applyNumberFormat="1" applyFont="1" applyFill="1" applyBorder="1" applyAlignment="1">
      <alignment vertical="center"/>
    </xf>
    <xf numFmtId="10" fontId="9" fillId="0" borderId="4" xfId="4" applyNumberFormat="1" applyFont="1" applyFill="1" applyBorder="1" applyAlignment="1">
      <alignment vertical="center"/>
    </xf>
    <xf numFmtId="10" fontId="10" fillId="15" borderId="4" xfId="4" applyNumberFormat="1" applyFont="1" applyFill="1" applyBorder="1" applyAlignment="1">
      <alignment vertical="center"/>
    </xf>
    <xf numFmtId="4" fontId="11" fillId="9" borderId="4" xfId="4" applyNumberFormat="1" applyFont="1" applyFill="1" applyBorder="1" applyAlignment="1">
      <alignment vertical="center"/>
    </xf>
    <xf numFmtId="43" fontId="8" fillId="9" borderId="4" xfId="1" applyFont="1" applyFill="1" applyBorder="1" applyAlignment="1" applyProtection="1">
      <alignment horizontal="center" vertical="center"/>
    </xf>
    <xf numFmtId="43" fontId="8" fillId="9" borderId="4" xfId="1" applyFont="1" applyFill="1" applyBorder="1" applyAlignment="1" applyProtection="1">
      <alignment vertical="center"/>
    </xf>
    <xf numFmtId="10" fontId="11" fillId="9" borderId="4" xfId="4" applyNumberFormat="1" applyFont="1" applyFill="1" applyBorder="1" applyAlignment="1">
      <alignment vertical="center"/>
    </xf>
    <xf numFmtId="0" fontId="3" fillId="0" borderId="0" xfId="4" applyAlignment="1">
      <alignment vertical="center"/>
    </xf>
    <xf numFmtId="43" fontId="11" fillId="9" borderId="4" xfId="1" applyFont="1" applyFill="1" applyBorder="1" applyAlignment="1" applyProtection="1">
      <alignment vertical="center"/>
    </xf>
    <xf numFmtId="10" fontId="10" fillId="15" borderId="3" xfId="4" applyNumberFormat="1" applyFont="1" applyFill="1" applyBorder="1" applyAlignment="1">
      <alignment vertical="center"/>
    </xf>
    <xf numFmtId="4" fontId="10" fillId="15" borderId="3" xfId="4" applyNumberFormat="1" applyFont="1" applyFill="1" applyBorder="1" applyAlignment="1">
      <alignment vertical="center"/>
    </xf>
    <xf numFmtId="1" fontId="9" fillId="9" borderId="5" xfId="4" applyNumberFormat="1" applyFont="1" applyFill="1" applyBorder="1" applyAlignment="1">
      <alignment vertical="center"/>
    </xf>
    <xf numFmtId="1" fontId="9" fillId="9" borderId="4" xfId="4" applyNumberFormat="1" applyFont="1" applyFill="1" applyBorder="1" applyAlignment="1">
      <alignment vertical="center"/>
    </xf>
    <xf numFmtId="4" fontId="9" fillId="9" borderId="4" xfId="4" applyNumberFormat="1" applyFont="1" applyFill="1" applyBorder="1" applyAlignment="1">
      <alignment vertical="center"/>
    </xf>
    <xf numFmtId="43" fontId="9" fillId="9" borderId="4" xfId="1" applyFont="1" applyFill="1" applyBorder="1" applyAlignment="1" applyProtection="1">
      <alignment vertical="center"/>
    </xf>
    <xf numFmtId="10" fontId="9" fillId="9" borderId="4" xfId="4" applyNumberFormat="1" applyFont="1" applyFill="1" applyBorder="1" applyAlignment="1">
      <alignment vertical="center"/>
    </xf>
    <xf numFmtId="168" fontId="4" fillId="0" borderId="0" xfId="4" applyNumberFormat="1" applyFont="1" applyAlignment="1">
      <alignment vertical="center"/>
    </xf>
    <xf numFmtId="4" fontId="9" fillId="17" borderId="0" xfId="4" applyNumberFormat="1" applyFont="1" applyFill="1" applyBorder="1" applyAlignment="1">
      <alignment vertical="center"/>
    </xf>
    <xf numFmtId="10" fontId="9" fillId="17" borderId="0" xfId="4" applyNumberFormat="1" applyFont="1" applyFill="1" applyBorder="1" applyAlignment="1">
      <alignment vertical="center"/>
    </xf>
    <xf numFmtId="1" fontId="9" fillId="9" borderId="6" xfId="4" applyNumberFormat="1" applyFont="1" applyFill="1" applyBorder="1" applyAlignment="1">
      <alignment vertical="center"/>
    </xf>
    <xf numFmtId="4" fontId="9" fillId="9" borderId="6" xfId="4" applyNumberFormat="1" applyFont="1" applyFill="1" applyBorder="1" applyAlignment="1">
      <alignment vertical="center"/>
    </xf>
    <xf numFmtId="43" fontId="9" fillId="9" borderId="6" xfId="1" applyFont="1" applyFill="1" applyBorder="1" applyAlignment="1" applyProtection="1">
      <alignment vertical="center"/>
    </xf>
    <xf numFmtId="10" fontId="9" fillId="9" borderId="6" xfId="4" applyNumberFormat="1" applyFont="1" applyFill="1" applyBorder="1" applyAlignment="1">
      <alignment vertical="center"/>
    </xf>
    <xf numFmtId="165" fontId="5" fillId="0" borderId="0" xfId="4" applyNumberFormat="1" applyFont="1" applyAlignment="1">
      <alignment vertical="center"/>
    </xf>
    <xf numFmtId="165" fontId="12" fillId="0" borderId="0" xfId="4" applyNumberFormat="1" applyFont="1" applyAlignment="1">
      <alignment vertical="center"/>
    </xf>
    <xf numFmtId="4" fontId="8" fillId="9" borderId="4" xfId="4" applyNumberFormat="1" applyFont="1" applyFill="1" applyBorder="1" applyAlignment="1">
      <alignment vertical="center"/>
    </xf>
    <xf numFmtId="10" fontId="8" fillId="9" borderId="4" xfId="4" applyNumberFormat="1" applyFont="1" applyFill="1" applyBorder="1" applyAlignment="1">
      <alignment vertical="center"/>
    </xf>
    <xf numFmtId="168" fontId="3" fillId="0" borderId="0" xfId="4" applyNumberFormat="1" applyAlignment="1">
      <alignment vertical="center"/>
    </xf>
    <xf numFmtId="43" fontId="5" fillId="0" borderId="0" xfId="1" applyFont="1" applyAlignment="1">
      <alignment vertical="center"/>
    </xf>
    <xf numFmtId="43" fontId="1" fillId="0" borderId="0" xfId="1" applyAlignment="1">
      <alignment vertical="center"/>
    </xf>
    <xf numFmtId="0" fontId="7" fillId="0" borderId="0" xfId="4" applyFont="1" applyAlignment="1">
      <alignment vertical="center"/>
    </xf>
    <xf numFmtId="4" fontId="5" fillId="0" borderId="0" xfId="4" applyNumberFormat="1" applyFont="1" applyAlignment="1">
      <alignment vertical="center"/>
    </xf>
    <xf numFmtId="1" fontId="8" fillId="9" borderId="7" xfId="4" applyNumberFormat="1" applyFont="1" applyFill="1" applyBorder="1" applyAlignment="1">
      <alignment vertical="center"/>
    </xf>
    <xf numFmtId="4" fontId="8" fillId="9" borderId="6" xfId="4" applyNumberFormat="1" applyFont="1" applyFill="1" applyBorder="1" applyAlignment="1">
      <alignment vertical="center"/>
    </xf>
    <xf numFmtId="43" fontId="8" fillId="9" borderId="6" xfId="1" applyFont="1" applyFill="1" applyBorder="1" applyAlignment="1" applyProtection="1">
      <alignment vertical="center"/>
    </xf>
    <xf numFmtId="10" fontId="8" fillId="9" borderId="6" xfId="4" applyNumberFormat="1" applyFont="1" applyFill="1" applyBorder="1" applyAlignment="1">
      <alignment vertical="center"/>
    </xf>
    <xf numFmtId="0" fontId="5" fillId="7" borderId="3" xfId="4" applyFont="1" applyFill="1" applyBorder="1" applyAlignment="1">
      <alignment vertical="center"/>
    </xf>
    <xf numFmtId="0" fontId="9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0" fillId="13" borderId="4" xfId="4" applyFont="1" applyFill="1" applyBorder="1" applyAlignment="1">
      <alignment vertical="center"/>
    </xf>
    <xf numFmtId="169" fontId="10" fillId="13" borderId="4" xfId="4" applyNumberFormat="1" applyFont="1" applyFill="1" applyBorder="1" applyAlignment="1">
      <alignment vertical="center"/>
    </xf>
    <xf numFmtId="170" fontId="10" fillId="13" borderId="4" xfId="4" applyNumberFormat="1" applyFont="1" applyFill="1" applyBorder="1" applyAlignment="1">
      <alignment vertical="center"/>
    </xf>
    <xf numFmtId="4" fontId="10" fillId="13" borderId="4" xfId="4" applyNumberFormat="1" applyFont="1" applyFill="1" applyBorder="1" applyAlignment="1">
      <alignment vertical="center"/>
    </xf>
    <xf numFmtId="169" fontId="5" fillId="0" borderId="0" xfId="4" applyNumberFormat="1" applyFont="1" applyAlignment="1">
      <alignment vertical="center"/>
    </xf>
    <xf numFmtId="0" fontId="4" fillId="8" borderId="2" xfId="4" applyFont="1" applyFill="1" applyBorder="1"/>
    <xf numFmtId="4" fontId="8" fillId="9" borderId="15" xfId="4" applyNumberFormat="1" applyFont="1" applyFill="1" applyBorder="1" applyAlignment="1">
      <alignment vertical="top"/>
    </xf>
    <xf numFmtId="4" fontId="8" fillId="9" borderId="15" xfId="4" applyNumberFormat="1" applyFont="1" applyFill="1" applyBorder="1"/>
    <xf numFmtId="0" fontId="9" fillId="0" borderId="0" xfId="4" applyFont="1"/>
    <xf numFmtId="0" fontId="10" fillId="8" borderId="16" xfId="4" applyFont="1" applyFill="1" applyBorder="1"/>
    <xf numFmtId="0" fontId="10" fillId="8" borderId="1" xfId="4" applyFont="1" applyFill="1" applyBorder="1"/>
    <xf numFmtId="164" fontId="10" fillId="8" borderId="1" xfId="4" applyNumberFormat="1" applyFont="1" applyFill="1" applyBorder="1"/>
    <xf numFmtId="164" fontId="10" fillId="8" borderId="2" xfId="4" applyNumberFormat="1" applyFont="1" applyFill="1" applyBorder="1"/>
    <xf numFmtId="4" fontId="10" fillId="15" borderId="14" xfId="4" applyNumberFormat="1" applyFont="1" applyFill="1" applyBorder="1" applyAlignment="1">
      <alignment vertical="center"/>
    </xf>
    <xf numFmtId="10" fontId="9" fillId="12" borderId="0" xfId="4" applyNumberFormat="1" applyFont="1" applyFill="1"/>
    <xf numFmtId="4" fontId="9" fillId="12" borderId="0" xfId="4" applyNumberFormat="1" applyFont="1" applyFill="1"/>
    <xf numFmtId="167" fontId="9" fillId="9" borderId="4" xfId="4" applyNumberFormat="1" applyFont="1" applyFill="1" applyBorder="1" applyAlignment="1">
      <alignment vertical="center"/>
    </xf>
    <xf numFmtId="4" fontId="9" fillId="0" borderId="0" xfId="4" applyNumberFormat="1" applyFont="1" applyFill="1"/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3" borderId="1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4" fontId="9" fillId="12" borderId="12" xfId="4" applyNumberFormat="1" applyFont="1" applyFill="1" applyBorder="1"/>
    <xf numFmtId="169" fontId="18" fillId="0" borderId="0" xfId="4" applyNumberFormat="1" applyFont="1"/>
    <xf numFmtId="0" fontId="18" fillId="0" borderId="0" xfId="4" applyFont="1"/>
    <xf numFmtId="165" fontId="18" fillId="0" borderId="0" xfId="4" applyNumberFormat="1" applyFont="1"/>
    <xf numFmtId="168" fontId="18" fillId="0" borderId="0" xfId="4" applyNumberFormat="1" applyFont="1"/>
    <xf numFmtId="0" fontId="4" fillId="3" borderId="0" xfId="4" applyFont="1" applyFill="1" applyAlignment="1">
      <alignment horizontal="center" vertical="center"/>
    </xf>
    <xf numFmtId="1" fontId="6" fillId="4" borderId="0" xfId="4" applyNumberFormat="1" applyFont="1" applyFill="1" applyAlignment="1">
      <alignment horizontal="center" vertical="center"/>
    </xf>
    <xf numFmtId="1" fontId="6" fillId="6" borderId="0" xfId="4" applyNumberFormat="1" applyFont="1" applyFill="1" applyAlignment="1">
      <alignment horizontal="center" vertical="center"/>
    </xf>
  </cellXfs>
  <cellStyles count="5">
    <cellStyle name="Énfasis2" xfId="3" builtinId="33"/>
    <cellStyle name="Excel Built-in Normal" xfId="4" xr:uid="{67384F9F-C1F0-42D7-8C7A-085CAD7253AE}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2020/ANTEPROYECTO/191030%20ANTEPROYECTO%20GAST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por capitulos"/>
      <sheetName val="presupuesto gasto 2020"/>
      <sheetName val="resumen capitulos"/>
    </sheetNames>
    <sheetDataSet>
      <sheetData sheetId="0">
        <row r="13">
          <cell r="E13">
            <v>0</v>
          </cell>
        </row>
        <row r="21">
          <cell r="E21">
            <v>500</v>
          </cell>
        </row>
        <row r="23">
          <cell r="D23">
            <v>2650</v>
          </cell>
          <cell r="E23">
            <v>2650</v>
          </cell>
        </row>
        <row r="24">
          <cell r="D24">
            <v>400</v>
          </cell>
          <cell r="E24">
            <v>400</v>
          </cell>
        </row>
        <row r="25">
          <cell r="E25">
            <v>2000</v>
          </cell>
        </row>
        <row r="26">
          <cell r="E26">
            <v>5000</v>
          </cell>
        </row>
        <row r="27">
          <cell r="D27">
            <v>600</v>
          </cell>
          <cell r="E27">
            <v>600</v>
          </cell>
        </row>
        <row r="28">
          <cell r="D28">
            <v>3703.02</v>
          </cell>
        </row>
        <row r="29">
          <cell r="E29">
            <v>200</v>
          </cell>
        </row>
        <row r="30">
          <cell r="D30">
            <v>2000</v>
          </cell>
          <cell r="E30">
            <v>2000</v>
          </cell>
        </row>
        <row r="31">
          <cell r="D31">
            <v>8000</v>
          </cell>
          <cell r="E31">
            <v>8000</v>
          </cell>
        </row>
        <row r="32">
          <cell r="E32">
            <v>1000</v>
          </cell>
        </row>
        <row r="33">
          <cell r="D33">
            <v>9000</v>
          </cell>
        </row>
        <row r="34">
          <cell r="D34">
            <v>20500</v>
          </cell>
        </row>
        <row r="37">
          <cell r="D37">
            <v>9000</v>
          </cell>
        </row>
        <row r="38">
          <cell r="E38">
            <v>1000</v>
          </cell>
        </row>
        <row r="41">
          <cell r="D41">
            <v>13500</v>
          </cell>
        </row>
        <row r="43">
          <cell r="E43">
            <v>1000</v>
          </cell>
        </row>
        <row r="44">
          <cell r="E44">
            <v>1500</v>
          </cell>
        </row>
        <row r="47">
          <cell r="D47">
            <v>20000</v>
          </cell>
        </row>
        <row r="48">
          <cell r="D48">
            <v>20000</v>
          </cell>
        </row>
        <row r="60">
          <cell r="D60">
            <v>1000</v>
          </cell>
        </row>
        <row r="61">
          <cell r="D61">
            <v>750</v>
          </cell>
        </row>
        <row r="63">
          <cell r="D63">
            <v>1000</v>
          </cell>
          <cell r="E63">
            <v>1000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"/>
  <sheetViews>
    <sheetView tabSelected="1" zoomScaleNormal="100" zoomScaleSheetLayoutView="100" workbookViewId="0">
      <selection activeCell="N33" sqref="N33"/>
    </sheetView>
  </sheetViews>
  <sheetFormatPr baseColWidth="10" defaultRowHeight="12.45" x14ac:dyDescent="0.3"/>
  <cols>
    <col min="1" max="1" width="8.3828125" style="2" customWidth="1"/>
    <col min="2" max="2" width="6.69140625" style="2" customWidth="1"/>
    <col min="3" max="3" width="0" style="2" hidden="1" customWidth="1"/>
    <col min="4" max="4" width="54.15234375" style="2" customWidth="1"/>
    <col min="5" max="5" width="11" style="2" hidden="1" customWidth="1"/>
    <col min="6" max="6" width="11.15234375" style="174" customWidth="1"/>
    <col min="7" max="7" width="0" style="174" hidden="1" customWidth="1"/>
    <col min="8" max="8" width="11" style="174" customWidth="1"/>
    <col min="9" max="10" width="0" style="174" hidden="1" customWidth="1"/>
    <col min="11" max="11" width="8.53515625" style="174" customWidth="1"/>
    <col min="12" max="12" width="10" style="174" customWidth="1"/>
    <col min="13" max="13" width="3.15234375" style="2" customWidth="1"/>
    <col min="14" max="14" width="17.3046875" style="2" customWidth="1"/>
    <col min="15" max="15" width="10.15234375" style="2" customWidth="1"/>
    <col min="16" max="16" width="0" style="2" hidden="1" customWidth="1"/>
    <col min="17" max="17" width="91.84375" style="2" customWidth="1"/>
    <col min="18" max="18" width="17.53515625" style="2" customWidth="1"/>
    <col min="19" max="19" width="11.53515625" style="2" customWidth="1"/>
    <col min="20" max="20" width="11.69140625" style="2" customWidth="1"/>
    <col min="21" max="256" width="11.3828125" style="2"/>
    <col min="257" max="257" width="8.3828125" style="2" customWidth="1"/>
    <col min="258" max="258" width="7.84375" style="2" customWidth="1"/>
    <col min="259" max="259" width="0" style="2" hidden="1" customWidth="1"/>
    <col min="260" max="260" width="38.15234375" style="2" customWidth="1"/>
    <col min="261" max="261" width="0" style="2" hidden="1" customWidth="1"/>
    <col min="262" max="262" width="14.69140625" style="2" customWidth="1"/>
    <col min="263" max="263" width="0" style="2" hidden="1" customWidth="1"/>
    <col min="264" max="264" width="13.84375" style="2" customWidth="1"/>
    <col min="265" max="266" width="0" style="2" hidden="1" customWidth="1"/>
    <col min="267" max="267" width="9.15234375" style="2" customWidth="1"/>
    <col min="268" max="268" width="12.3828125" style="2" customWidth="1"/>
    <col min="269" max="269" width="3.15234375" style="2" customWidth="1"/>
    <col min="270" max="270" width="17.3046875" style="2" customWidth="1"/>
    <col min="271" max="271" width="10.15234375" style="2" customWidth="1"/>
    <col min="272" max="272" width="0" style="2" hidden="1" customWidth="1"/>
    <col min="273" max="273" width="91.84375" style="2" customWidth="1"/>
    <col min="274" max="274" width="17.53515625" style="2" customWidth="1"/>
    <col min="275" max="275" width="11.53515625" style="2" customWidth="1"/>
    <col min="276" max="276" width="11.69140625" style="2" customWidth="1"/>
    <col min="277" max="512" width="11.3828125" style="2"/>
    <col min="513" max="513" width="8.3828125" style="2" customWidth="1"/>
    <col min="514" max="514" width="7.84375" style="2" customWidth="1"/>
    <col min="515" max="515" width="0" style="2" hidden="1" customWidth="1"/>
    <col min="516" max="516" width="38.15234375" style="2" customWidth="1"/>
    <col min="517" max="517" width="0" style="2" hidden="1" customWidth="1"/>
    <col min="518" max="518" width="14.69140625" style="2" customWidth="1"/>
    <col min="519" max="519" width="0" style="2" hidden="1" customWidth="1"/>
    <col min="520" max="520" width="13.84375" style="2" customWidth="1"/>
    <col min="521" max="522" width="0" style="2" hidden="1" customWidth="1"/>
    <col min="523" max="523" width="9.15234375" style="2" customWidth="1"/>
    <col min="524" max="524" width="12.3828125" style="2" customWidth="1"/>
    <col min="525" max="525" width="3.15234375" style="2" customWidth="1"/>
    <col min="526" max="526" width="17.3046875" style="2" customWidth="1"/>
    <col min="527" max="527" width="10.15234375" style="2" customWidth="1"/>
    <col min="528" max="528" width="0" style="2" hidden="1" customWidth="1"/>
    <col min="529" max="529" width="91.84375" style="2" customWidth="1"/>
    <col min="530" max="530" width="17.53515625" style="2" customWidth="1"/>
    <col min="531" max="531" width="11.53515625" style="2" customWidth="1"/>
    <col min="532" max="532" width="11.69140625" style="2" customWidth="1"/>
    <col min="533" max="768" width="11.3828125" style="2"/>
    <col min="769" max="769" width="8.3828125" style="2" customWidth="1"/>
    <col min="770" max="770" width="7.84375" style="2" customWidth="1"/>
    <col min="771" max="771" width="0" style="2" hidden="1" customWidth="1"/>
    <col min="772" max="772" width="38.15234375" style="2" customWidth="1"/>
    <col min="773" max="773" width="0" style="2" hidden="1" customWidth="1"/>
    <col min="774" max="774" width="14.69140625" style="2" customWidth="1"/>
    <col min="775" max="775" width="0" style="2" hidden="1" customWidth="1"/>
    <col min="776" max="776" width="13.84375" style="2" customWidth="1"/>
    <col min="777" max="778" width="0" style="2" hidden="1" customWidth="1"/>
    <col min="779" max="779" width="9.15234375" style="2" customWidth="1"/>
    <col min="780" max="780" width="12.3828125" style="2" customWidth="1"/>
    <col min="781" max="781" width="3.15234375" style="2" customWidth="1"/>
    <col min="782" max="782" width="17.3046875" style="2" customWidth="1"/>
    <col min="783" max="783" width="10.15234375" style="2" customWidth="1"/>
    <col min="784" max="784" width="0" style="2" hidden="1" customWidth="1"/>
    <col min="785" max="785" width="91.84375" style="2" customWidth="1"/>
    <col min="786" max="786" width="17.53515625" style="2" customWidth="1"/>
    <col min="787" max="787" width="11.53515625" style="2" customWidth="1"/>
    <col min="788" max="788" width="11.69140625" style="2" customWidth="1"/>
    <col min="789" max="1024" width="11.3828125" style="2"/>
    <col min="1025" max="1025" width="8.3828125" style="2" customWidth="1"/>
    <col min="1026" max="1026" width="7.84375" style="2" customWidth="1"/>
    <col min="1027" max="1027" width="0" style="2" hidden="1" customWidth="1"/>
    <col min="1028" max="1028" width="38.15234375" style="2" customWidth="1"/>
    <col min="1029" max="1029" width="0" style="2" hidden="1" customWidth="1"/>
    <col min="1030" max="1030" width="14.69140625" style="2" customWidth="1"/>
    <col min="1031" max="1031" width="0" style="2" hidden="1" customWidth="1"/>
    <col min="1032" max="1032" width="13.84375" style="2" customWidth="1"/>
    <col min="1033" max="1034" width="0" style="2" hidden="1" customWidth="1"/>
    <col min="1035" max="1035" width="9.15234375" style="2" customWidth="1"/>
    <col min="1036" max="1036" width="12.3828125" style="2" customWidth="1"/>
    <col min="1037" max="1037" width="3.15234375" style="2" customWidth="1"/>
    <col min="1038" max="1038" width="17.3046875" style="2" customWidth="1"/>
    <col min="1039" max="1039" width="10.15234375" style="2" customWidth="1"/>
    <col min="1040" max="1040" width="0" style="2" hidden="1" customWidth="1"/>
    <col min="1041" max="1041" width="91.84375" style="2" customWidth="1"/>
    <col min="1042" max="1042" width="17.53515625" style="2" customWidth="1"/>
    <col min="1043" max="1043" width="11.53515625" style="2" customWidth="1"/>
    <col min="1044" max="1044" width="11.69140625" style="2" customWidth="1"/>
    <col min="1045" max="1280" width="11.3828125" style="2"/>
    <col min="1281" max="1281" width="8.3828125" style="2" customWidth="1"/>
    <col min="1282" max="1282" width="7.84375" style="2" customWidth="1"/>
    <col min="1283" max="1283" width="0" style="2" hidden="1" customWidth="1"/>
    <col min="1284" max="1284" width="38.15234375" style="2" customWidth="1"/>
    <col min="1285" max="1285" width="0" style="2" hidden="1" customWidth="1"/>
    <col min="1286" max="1286" width="14.69140625" style="2" customWidth="1"/>
    <col min="1287" max="1287" width="0" style="2" hidden="1" customWidth="1"/>
    <col min="1288" max="1288" width="13.84375" style="2" customWidth="1"/>
    <col min="1289" max="1290" width="0" style="2" hidden="1" customWidth="1"/>
    <col min="1291" max="1291" width="9.15234375" style="2" customWidth="1"/>
    <col min="1292" max="1292" width="12.3828125" style="2" customWidth="1"/>
    <col min="1293" max="1293" width="3.15234375" style="2" customWidth="1"/>
    <col min="1294" max="1294" width="17.3046875" style="2" customWidth="1"/>
    <col min="1295" max="1295" width="10.15234375" style="2" customWidth="1"/>
    <col min="1296" max="1296" width="0" style="2" hidden="1" customWidth="1"/>
    <col min="1297" max="1297" width="91.84375" style="2" customWidth="1"/>
    <col min="1298" max="1298" width="17.53515625" style="2" customWidth="1"/>
    <col min="1299" max="1299" width="11.53515625" style="2" customWidth="1"/>
    <col min="1300" max="1300" width="11.69140625" style="2" customWidth="1"/>
    <col min="1301" max="1536" width="11.3828125" style="2"/>
    <col min="1537" max="1537" width="8.3828125" style="2" customWidth="1"/>
    <col min="1538" max="1538" width="7.84375" style="2" customWidth="1"/>
    <col min="1539" max="1539" width="0" style="2" hidden="1" customWidth="1"/>
    <col min="1540" max="1540" width="38.15234375" style="2" customWidth="1"/>
    <col min="1541" max="1541" width="0" style="2" hidden="1" customWidth="1"/>
    <col min="1542" max="1542" width="14.69140625" style="2" customWidth="1"/>
    <col min="1543" max="1543" width="0" style="2" hidden="1" customWidth="1"/>
    <col min="1544" max="1544" width="13.84375" style="2" customWidth="1"/>
    <col min="1545" max="1546" width="0" style="2" hidden="1" customWidth="1"/>
    <col min="1547" max="1547" width="9.15234375" style="2" customWidth="1"/>
    <col min="1548" max="1548" width="12.3828125" style="2" customWidth="1"/>
    <col min="1549" max="1549" width="3.15234375" style="2" customWidth="1"/>
    <col min="1550" max="1550" width="17.3046875" style="2" customWidth="1"/>
    <col min="1551" max="1551" width="10.15234375" style="2" customWidth="1"/>
    <col min="1552" max="1552" width="0" style="2" hidden="1" customWidth="1"/>
    <col min="1553" max="1553" width="91.84375" style="2" customWidth="1"/>
    <col min="1554" max="1554" width="17.53515625" style="2" customWidth="1"/>
    <col min="1555" max="1555" width="11.53515625" style="2" customWidth="1"/>
    <col min="1556" max="1556" width="11.69140625" style="2" customWidth="1"/>
    <col min="1557" max="1792" width="11.3828125" style="2"/>
    <col min="1793" max="1793" width="8.3828125" style="2" customWidth="1"/>
    <col min="1794" max="1794" width="7.84375" style="2" customWidth="1"/>
    <col min="1795" max="1795" width="0" style="2" hidden="1" customWidth="1"/>
    <col min="1796" max="1796" width="38.15234375" style="2" customWidth="1"/>
    <col min="1797" max="1797" width="0" style="2" hidden="1" customWidth="1"/>
    <col min="1798" max="1798" width="14.69140625" style="2" customWidth="1"/>
    <col min="1799" max="1799" width="0" style="2" hidden="1" customWidth="1"/>
    <col min="1800" max="1800" width="13.84375" style="2" customWidth="1"/>
    <col min="1801" max="1802" width="0" style="2" hidden="1" customWidth="1"/>
    <col min="1803" max="1803" width="9.15234375" style="2" customWidth="1"/>
    <col min="1804" max="1804" width="12.3828125" style="2" customWidth="1"/>
    <col min="1805" max="1805" width="3.15234375" style="2" customWidth="1"/>
    <col min="1806" max="1806" width="17.3046875" style="2" customWidth="1"/>
    <col min="1807" max="1807" width="10.15234375" style="2" customWidth="1"/>
    <col min="1808" max="1808" width="0" style="2" hidden="1" customWidth="1"/>
    <col min="1809" max="1809" width="91.84375" style="2" customWidth="1"/>
    <col min="1810" max="1810" width="17.53515625" style="2" customWidth="1"/>
    <col min="1811" max="1811" width="11.53515625" style="2" customWidth="1"/>
    <col min="1812" max="1812" width="11.69140625" style="2" customWidth="1"/>
    <col min="1813" max="2048" width="11.3828125" style="2"/>
    <col min="2049" max="2049" width="8.3828125" style="2" customWidth="1"/>
    <col min="2050" max="2050" width="7.84375" style="2" customWidth="1"/>
    <col min="2051" max="2051" width="0" style="2" hidden="1" customWidth="1"/>
    <col min="2052" max="2052" width="38.15234375" style="2" customWidth="1"/>
    <col min="2053" max="2053" width="0" style="2" hidden="1" customWidth="1"/>
    <col min="2054" max="2054" width="14.69140625" style="2" customWidth="1"/>
    <col min="2055" max="2055" width="0" style="2" hidden="1" customWidth="1"/>
    <col min="2056" max="2056" width="13.84375" style="2" customWidth="1"/>
    <col min="2057" max="2058" width="0" style="2" hidden="1" customWidth="1"/>
    <col min="2059" max="2059" width="9.15234375" style="2" customWidth="1"/>
    <col min="2060" max="2060" width="12.3828125" style="2" customWidth="1"/>
    <col min="2061" max="2061" width="3.15234375" style="2" customWidth="1"/>
    <col min="2062" max="2062" width="17.3046875" style="2" customWidth="1"/>
    <col min="2063" max="2063" width="10.15234375" style="2" customWidth="1"/>
    <col min="2064" max="2064" width="0" style="2" hidden="1" customWidth="1"/>
    <col min="2065" max="2065" width="91.84375" style="2" customWidth="1"/>
    <col min="2066" max="2066" width="17.53515625" style="2" customWidth="1"/>
    <col min="2067" max="2067" width="11.53515625" style="2" customWidth="1"/>
    <col min="2068" max="2068" width="11.69140625" style="2" customWidth="1"/>
    <col min="2069" max="2304" width="11.3828125" style="2"/>
    <col min="2305" max="2305" width="8.3828125" style="2" customWidth="1"/>
    <col min="2306" max="2306" width="7.84375" style="2" customWidth="1"/>
    <col min="2307" max="2307" width="0" style="2" hidden="1" customWidth="1"/>
    <col min="2308" max="2308" width="38.15234375" style="2" customWidth="1"/>
    <col min="2309" max="2309" width="0" style="2" hidden="1" customWidth="1"/>
    <col min="2310" max="2310" width="14.69140625" style="2" customWidth="1"/>
    <col min="2311" max="2311" width="0" style="2" hidden="1" customWidth="1"/>
    <col min="2312" max="2312" width="13.84375" style="2" customWidth="1"/>
    <col min="2313" max="2314" width="0" style="2" hidden="1" customWidth="1"/>
    <col min="2315" max="2315" width="9.15234375" style="2" customWidth="1"/>
    <col min="2316" max="2316" width="12.3828125" style="2" customWidth="1"/>
    <col min="2317" max="2317" width="3.15234375" style="2" customWidth="1"/>
    <col min="2318" max="2318" width="17.3046875" style="2" customWidth="1"/>
    <col min="2319" max="2319" width="10.15234375" style="2" customWidth="1"/>
    <col min="2320" max="2320" width="0" style="2" hidden="1" customWidth="1"/>
    <col min="2321" max="2321" width="91.84375" style="2" customWidth="1"/>
    <col min="2322" max="2322" width="17.53515625" style="2" customWidth="1"/>
    <col min="2323" max="2323" width="11.53515625" style="2" customWidth="1"/>
    <col min="2324" max="2324" width="11.69140625" style="2" customWidth="1"/>
    <col min="2325" max="2560" width="11.3828125" style="2"/>
    <col min="2561" max="2561" width="8.3828125" style="2" customWidth="1"/>
    <col min="2562" max="2562" width="7.84375" style="2" customWidth="1"/>
    <col min="2563" max="2563" width="0" style="2" hidden="1" customWidth="1"/>
    <col min="2564" max="2564" width="38.15234375" style="2" customWidth="1"/>
    <col min="2565" max="2565" width="0" style="2" hidden="1" customWidth="1"/>
    <col min="2566" max="2566" width="14.69140625" style="2" customWidth="1"/>
    <col min="2567" max="2567" width="0" style="2" hidden="1" customWidth="1"/>
    <col min="2568" max="2568" width="13.84375" style="2" customWidth="1"/>
    <col min="2569" max="2570" width="0" style="2" hidden="1" customWidth="1"/>
    <col min="2571" max="2571" width="9.15234375" style="2" customWidth="1"/>
    <col min="2572" max="2572" width="12.3828125" style="2" customWidth="1"/>
    <col min="2573" max="2573" width="3.15234375" style="2" customWidth="1"/>
    <col min="2574" max="2574" width="17.3046875" style="2" customWidth="1"/>
    <col min="2575" max="2575" width="10.15234375" style="2" customWidth="1"/>
    <col min="2576" max="2576" width="0" style="2" hidden="1" customWidth="1"/>
    <col min="2577" max="2577" width="91.84375" style="2" customWidth="1"/>
    <col min="2578" max="2578" width="17.53515625" style="2" customWidth="1"/>
    <col min="2579" max="2579" width="11.53515625" style="2" customWidth="1"/>
    <col min="2580" max="2580" width="11.69140625" style="2" customWidth="1"/>
    <col min="2581" max="2816" width="11.3828125" style="2"/>
    <col min="2817" max="2817" width="8.3828125" style="2" customWidth="1"/>
    <col min="2818" max="2818" width="7.84375" style="2" customWidth="1"/>
    <col min="2819" max="2819" width="0" style="2" hidden="1" customWidth="1"/>
    <col min="2820" max="2820" width="38.15234375" style="2" customWidth="1"/>
    <col min="2821" max="2821" width="0" style="2" hidden="1" customWidth="1"/>
    <col min="2822" max="2822" width="14.69140625" style="2" customWidth="1"/>
    <col min="2823" max="2823" width="0" style="2" hidden="1" customWidth="1"/>
    <col min="2824" max="2824" width="13.84375" style="2" customWidth="1"/>
    <col min="2825" max="2826" width="0" style="2" hidden="1" customWidth="1"/>
    <col min="2827" max="2827" width="9.15234375" style="2" customWidth="1"/>
    <col min="2828" max="2828" width="12.3828125" style="2" customWidth="1"/>
    <col min="2829" max="2829" width="3.15234375" style="2" customWidth="1"/>
    <col min="2830" max="2830" width="17.3046875" style="2" customWidth="1"/>
    <col min="2831" max="2831" width="10.15234375" style="2" customWidth="1"/>
    <col min="2832" max="2832" width="0" style="2" hidden="1" customWidth="1"/>
    <col min="2833" max="2833" width="91.84375" style="2" customWidth="1"/>
    <col min="2834" max="2834" width="17.53515625" style="2" customWidth="1"/>
    <col min="2835" max="2835" width="11.53515625" style="2" customWidth="1"/>
    <col min="2836" max="2836" width="11.69140625" style="2" customWidth="1"/>
    <col min="2837" max="3072" width="11.3828125" style="2"/>
    <col min="3073" max="3073" width="8.3828125" style="2" customWidth="1"/>
    <col min="3074" max="3074" width="7.84375" style="2" customWidth="1"/>
    <col min="3075" max="3075" width="0" style="2" hidden="1" customWidth="1"/>
    <col min="3076" max="3076" width="38.15234375" style="2" customWidth="1"/>
    <col min="3077" max="3077" width="0" style="2" hidden="1" customWidth="1"/>
    <col min="3078" max="3078" width="14.69140625" style="2" customWidth="1"/>
    <col min="3079" max="3079" width="0" style="2" hidden="1" customWidth="1"/>
    <col min="3080" max="3080" width="13.84375" style="2" customWidth="1"/>
    <col min="3081" max="3082" width="0" style="2" hidden="1" customWidth="1"/>
    <col min="3083" max="3083" width="9.15234375" style="2" customWidth="1"/>
    <col min="3084" max="3084" width="12.3828125" style="2" customWidth="1"/>
    <col min="3085" max="3085" width="3.15234375" style="2" customWidth="1"/>
    <col min="3086" max="3086" width="17.3046875" style="2" customWidth="1"/>
    <col min="3087" max="3087" width="10.15234375" style="2" customWidth="1"/>
    <col min="3088" max="3088" width="0" style="2" hidden="1" customWidth="1"/>
    <col min="3089" max="3089" width="91.84375" style="2" customWidth="1"/>
    <col min="3090" max="3090" width="17.53515625" style="2" customWidth="1"/>
    <col min="3091" max="3091" width="11.53515625" style="2" customWidth="1"/>
    <col min="3092" max="3092" width="11.69140625" style="2" customWidth="1"/>
    <col min="3093" max="3328" width="11.3828125" style="2"/>
    <col min="3329" max="3329" width="8.3828125" style="2" customWidth="1"/>
    <col min="3330" max="3330" width="7.84375" style="2" customWidth="1"/>
    <col min="3331" max="3331" width="0" style="2" hidden="1" customWidth="1"/>
    <col min="3332" max="3332" width="38.15234375" style="2" customWidth="1"/>
    <col min="3333" max="3333" width="0" style="2" hidden="1" customWidth="1"/>
    <col min="3334" max="3334" width="14.69140625" style="2" customWidth="1"/>
    <col min="3335" max="3335" width="0" style="2" hidden="1" customWidth="1"/>
    <col min="3336" max="3336" width="13.84375" style="2" customWidth="1"/>
    <col min="3337" max="3338" width="0" style="2" hidden="1" customWidth="1"/>
    <col min="3339" max="3339" width="9.15234375" style="2" customWidth="1"/>
    <col min="3340" max="3340" width="12.3828125" style="2" customWidth="1"/>
    <col min="3341" max="3341" width="3.15234375" style="2" customWidth="1"/>
    <col min="3342" max="3342" width="17.3046875" style="2" customWidth="1"/>
    <col min="3343" max="3343" width="10.15234375" style="2" customWidth="1"/>
    <col min="3344" max="3344" width="0" style="2" hidden="1" customWidth="1"/>
    <col min="3345" max="3345" width="91.84375" style="2" customWidth="1"/>
    <col min="3346" max="3346" width="17.53515625" style="2" customWidth="1"/>
    <col min="3347" max="3347" width="11.53515625" style="2" customWidth="1"/>
    <col min="3348" max="3348" width="11.69140625" style="2" customWidth="1"/>
    <col min="3349" max="3584" width="11.3828125" style="2"/>
    <col min="3585" max="3585" width="8.3828125" style="2" customWidth="1"/>
    <col min="3586" max="3586" width="7.84375" style="2" customWidth="1"/>
    <col min="3587" max="3587" width="0" style="2" hidden="1" customWidth="1"/>
    <col min="3588" max="3588" width="38.15234375" style="2" customWidth="1"/>
    <col min="3589" max="3589" width="0" style="2" hidden="1" customWidth="1"/>
    <col min="3590" max="3590" width="14.69140625" style="2" customWidth="1"/>
    <col min="3591" max="3591" width="0" style="2" hidden="1" customWidth="1"/>
    <col min="3592" max="3592" width="13.84375" style="2" customWidth="1"/>
    <col min="3593" max="3594" width="0" style="2" hidden="1" customWidth="1"/>
    <col min="3595" max="3595" width="9.15234375" style="2" customWidth="1"/>
    <col min="3596" max="3596" width="12.3828125" style="2" customWidth="1"/>
    <col min="3597" max="3597" width="3.15234375" style="2" customWidth="1"/>
    <col min="3598" max="3598" width="17.3046875" style="2" customWidth="1"/>
    <col min="3599" max="3599" width="10.15234375" style="2" customWidth="1"/>
    <col min="3600" max="3600" width="0" style="2" hidden="1" customWidth="1"/>
    <col min="3601" max="3601" width="91.84375" style="2" customWidth="1"/>
    <col min="3602" max="3602" width="17.53515625" style="2" customWidth="1"/>
    <col min="3603" max="3603" width="11.53515625" style="2" customWidth="1"/>
    <col min="3604" max="3604" width="11.69140625" style="2" customWidth="1"/>
    <col min="3605" max="3840" width="11.3828125" style="2"/>
    <col min="3841" max="3841" width="8.3828125" style="2" customWidth="1"/>
    <col min="3842" max="3842" width="7.84375" style="2" customWidth="1"/>
    <col min="3843" max="3843" width="0" style="2" hidden="1" customWidth="1"/>
    <col min="3844" max="3844" width="38.15234375" style="2" customWidth="1"/>
    <col min="3845" max="3845" width="0" style="2" hidden="1" customWidth="1"/>
    <col min="3846" max="3846" width="14.69140625" style="2" customWidth="1"/>
    <col min="3847" max="3847" width="0" style="2" hidden="1" customWidth="1"/>
    <col min="3848" max="3848" width="13.84375" style="2" customWidth="1"/>
    <col min="3849" max="3850" width="0" style="2" hidden="1" customWidth="1"/>
    <col min="3851" max="3851" width="9.15234375" style="2" customWidth="1"/>
    <col min="3852" max="3852" width="12.3828125" style="2" customWidth="1"/>
    <col min="3853" max="3853" width="3.15234375" style="2" customWidth="1"/>
    <col min="3854" max="3854" width="17.3046875" style="2" customWidth="1"/>
    <col min="3855" max="3855" width="10.15234375" style="2" customWidth="1"/>
    <col min="3856" max="3856" width="0" style="2" hidden="1" customWidth="1"/>
    <col min="3857" max="3857" width="91.84375" style="2" customWidth="1"/>
    <col min="3858" max="3858" width="17.53515625" style="2" customWidth="1"/>
    <col min="3859" max="3859" width="11.53515625" style="2" customWidth="1"/>
    <col min="3860" max="3860" width="11.69140625" style="2" customWidth="1"/>
    <col min="3861" max="4096" width="11.3828125" style="2"/>
    <col min="4097" max="4097" width="8.3828125" style="2" customWidth="1"/>
    <col min="4098" max="4098" width="7.84375" style="2" customWidth="1"/>
    <col min="4099" max="4099" width="0" style="2" hidden="1" customWidth="1"/>
    <col min="4100" max="4100" width="38.15234375" style="2" customWidth="1"/>
    <col min="4101" max="4101" width="0" style="2" hidden="1" customWidth="1"/>
    <col min="4102" max="4102" width="14.69140625" style="2" customWidth="1"/>
    <col min="4103" max="4103" width="0" style="2" hidden="1" customWidth="1"/>
    <col min="4104" max="4104" width="13.84375" style="2" customWidth="1"/>
    <col min="4105" max="4106" width="0" style="2" hidden="1" customWidth="1"/>
    <col min="4107" max="4107" width="9.15234375" style="2" customWidth="1"/>
    <col min="4108" max="4108" width="12.3828125" style="2" customWidth="1"/>
    <col min="4109" max="4109" width="3.15234375" style="2" customWidth="1"/>
    <col min="4110" max="4110" width="17.3046875" style="2" customWidth="1"/>
    <col min="4111" max="4111" width="10.15234375" style="2" customWidth="1"/>
    <col min="4112" max="4112" width="0" style="2" hidden="1" customWidth="1"/>
    <col min="4113" max="4113" width="91.84375" style="2" customWidth="1"/>
    <col min="4114" max="4114" width="17.53515625" style="2" customWidth="1"/>
    <col min="4115" max="4115" width="11.53515625" style="2" customWidth="1"/>
    <col min="4116" max="4116" width="11.69140625" style="2" customWidth="1"/>
    <col min="4117" max="4352" width="11.3828125" style="2"/>
    <col min="4353" max="4353" width="8.3828125" style="2" customWidth="1"/>
    <col min="4354" max="4354" width="7.84375" style="2" customWidth="1"/>
    <col min="4355" max="4355" width="0" style="2" hidden="1" customWidth="1"/>
    <col min="4356" max="4356" width="38.15234375" style="2" customWidth="1"/>
    <col min="4357" max="4357" width="0" style="2" hidden="1" customWidth="1"/>
    <col min="4358" max="4358" width="14.69140625" style="2" customWidth="1"/>
    <col min="4359" max="4359" width="0" style="2" hidden="1" customWidth="1"/>
    <col min="4360" max="4360" width="13.84375" style="2" customWidth="1"/>
    <col min="4361" max="4362" width="0" style="2" hidden="1" customWidth="1"/>
    <col min="4363" max="4363" width="9.15234375" style="2" customWidth="1"/>
    <col min="4364" max="4364" width="12.3828125" style="2" customWidth="1"/>
    <col min="4365" max="4365" width="3.15234375" style="2" customWidth="1"/>
    <col min="4366" max="4366" width="17.3046875" style="2" customWidth="1"/>
    <col min="4367" max="4367" width="10.15234375" style="2" customWidth="1"/>
    <col min="4368" max="4368" width="0" style="2" hidden="1" customWidth="1"/>
    <col min="4369" max="4369" width="91.84375" style="2" customWidth="1"/>
    <col min="4370" max="4370" width="17.53515625" style="2" customWidth="1"/>
    <col min="4371" max="4371" width="11.53515625" style="2" customWidth="1"/>
    <col min="4372" max="4372" width="11.69140625" style="2" customWidth="1"/>
    <col min="4373" max="4608" width="11.3828125" style="2"/>
    <col min="4609" max="4609" width="8.3828125" style="2" customWidth="1"/>
    <col min="4610" max="4610" width="7.84375" style="2" customWidth="1"/>
    <col min="4611" max="4611" width="0" style="2" hidden="1" customWidth="1"/>
    <col min="4612" max="4612" width="38.15234375" style="2" customWidth="1"/>
    <col min="4613" max="4613" width="0" style="2" hidden="1" customWidth="1"/>
    <col min="4614" max="4614" width="14.69140625" style="2" customWidth="1"/>
    <col min="4615" max="4615" width="0" style="2" hidden="1" customWidth="1"/>
    <col min="4616" max="4616" width="13.84375" style="2" customWidth="1"/>
    <col min="4617" max="4618" width="0" style="2" hidden="1" customWidth="1"/>
    <col min="4619" max="4619" width="9.15234375" style="2" customWidth="1"/>
    <col min="4620" max="4620" width="12.3828125" style="2" customWidth="1"/>
    <col min="4621" max="4621" width="3.15234375" style="2" customWidth="1"/>
    <col min="4622" max="4622" width="17.3046875" style="2" customWidth="1"/>
    <col min="4623" max="4623" width="10.15234375" style="2" customWidth="1"/>
    <col min="4624" max="4624" width="0" style="2" hidden="1" customWidth="1"/>
    <col min="4625" max="4625" width="91.84375" style="2" customWidth="1"/>
    <col min="4626" max="4626" width="17.53515625" style="2" customWidth="1"/>
    <col min="4627" max="4627" width="11.53515625" style="2" customWidth="1"/>
    <col min="4628" max="4628" width="11.69140625" style="2" customWidth="1"/>
    <col min="4629" max="4864" width="11.3828125" style="2"/>
    <col min="4865" max="4865" width="8.3828125" style="2" customWidth="1"/>
    <col min="4866" max="4866" width="7.84375" style="2" customWidth="1"/>
    <col min="4867" max="4867" width="0" style="2" hidden="1" customWidth="1"/>
    <col min="4868" max="4868" width="38.15234375" style="2" customWidth="1"/>
    <col min="4869" max="4869" width="0" style="2" hidden="1" customWidth="1"/>
    <col min="4870" max="4870" width="14.69140625" style="2" customWidth="1"/>
    <col min="4871" max="4871" width="0" style="2" hidden="1" customWidth="1"/>
    <col min="4872" max="4872" width="13.84375" style="2" customWidth="1"/>
    <col min="4873" max="4874" width="0" style="2" hidden="1" customWidth="1"/>
    <col min="4875" max="4875" width="9.15234375" style="2" customWidth="1"/>
    <col min="4876" max="4876" width="12.3828125" style="2" customWidth="1"/>
    <col min="4877" max="4877" width="3.15234375" style="2" customWidth="1"/>
    <col min="4878" max="4878" width="17.3046875" style="2" customWidth="1"/>
    <col min="4879" max="4879" width="10.15234375" style="2" customWidth="1"/>
    <col min="4880" max="4880" width="0" style="2" hidden="1" customWidth="1"/>
    <col min="4881" max="4881" width="91.84375" style="2" customWidth="1"/>
    <col min="4882" max="4882" width="17.53515625" style="2" customWidth="1"/>
    <col min="4883" max="4883" width="11.53515625" style="2" customWidth="1"/>
    <col min="4884" max="4884" width="11.69140625" style="2" customWidth="1"/>
    <col min="4885" max="5120" width="11.3828125" style="2"/>
    <col min="5121" max="5121" width="8.3828125" style="2" customWidth="1"/>
    <col min="5122" max="5122" width="7.84375" style="2" customWidth="1"/>
    <col min="5123" max="5123" width="0" style="2" hidden="1" customWidth="1"/>
    <col min="5124" max="5124" width="38.15234375" style="2" customWidth="1"/>
    <col min="5125" max="5125" width="0" style="2" hidden="1" customWidth="1"/>
    <col min="5126" max="5126" width="14.69140625" style="2" customWidth="1"/>
    <col min="5127" max="5127" width="0" style="2" hidden="1" customWidth="1"/>
    <col min="5128" max="5128" width="13.84375" style="2" customWidth="1"/>
    <col min="5129" max="5130" width="0" style="2" hidden="1" customWidth="1"/>
    <col min="5131" max="5131" width="9.15234375" style="2" customWidth="1"/>
    <col min="5132" max="5132" width="12.3828125" style="2" customWidth="1"/>
    <col min="5133" max="5133" width="3.15234375" style="2" customWidth="1"/>
    <col min="5134" max="5134" width="17.3046875" style="2" customWidth="1"/>
    <col min="5135" max="5135" width="10.15234375" style="2" customWidth="1"/>
    <col min="5136" max="5136" width="0" style="2" hidden="1" customWidth="1"/>
    <col min="5137" max="5137" width="91.84375" style="2" customWidth="1"/>
    <col min="5138" max="5138" width="17.53515625" style="2" customWidth="1"/>
    <col min="5139" max="5139" width="11.53515625" style="2" customWidth="1"/>
    <col min="5140" max="5140" width="11.69140625" style="2" customWidth="1"/>
    <col min="5141" max="5376" width="11.3828125" style="2"/>
    <col min="5377" max="5377" width="8.3828125" style="2" customWidth="1"/>
    <col min="5378" max="5378" width="7.84375" style="2" customWidth="1"/>
    <col min="5379" max="5379" width="0" style="2" hidden="1" customWidth="1"/>
    <col min="5380" max="5380" width="38.15234375" style="2" customWidth="1"/>
    <col min="5381" max="5381" width="0" style="2" hidden="1" customWidth="1"/>
    <col min="5382" max="5382" width="14.69140625" style="2" customWidth="1"/>
    <col min="5383" max="5383" width="0" style="2" hidden="1" customWidth="1"/>
    <col min="5384" max="5384" width="13.84375" style="2" customWidth="1"/>
    <col min="5385" max="5386" width="0" style="2" hidden="1" customWidth="1"/>
    <col min="5387" max="5387" width="9.15234375" style="2" customWidth="1"/>
    <col min="5388" max="5388" width="12.3828125" style="2" customWidth="1"/>
    <col min="5389" max="5389" width="3.15234375" style="2" customWidth="1"/>
    <col min="5390" max="5390" width="17.3046875" style="2" customWidth="1"/>
    <col min="5391" max="5391" width="10.15234375" style="2" customWidth="1"/>
    <col min="5392" max="5392" width="0" style="2" hidden="1" customWidth="1"/>
    <col min="5393" max="5393" width="91.84375" style="2" customWidth="1"/>
    <col min="5394" max="5394" width="17.53515625" style="2" customWidth="1"/>
    <col min="5395" max="5395" width="11.53515625" style="2" customWidth="1"/>
    <col min="5396" max="5396" width="11.69140625" style="2" customWidth="1"/>
    <col min="5397" max="5632" width="11.3828125" style="2"/>
    <col min="5633" max="5633" width="8.3828125" style="2" customWidth="1"/>
    <col min="5634" max="5634" width="7.84375" style="2" customWidth="1"/>
    <col min="5635" max="5635" width="0" style="2" hidden="1" customWidth="1"/>
    <col min="5636" max="5636" width="38.15234375" style="2" customWidth="1"/>
    <col min="5637" max="5637" width="0" style="2" hidden="1" customWidth="1"/>
    <col min="5638" max="5638" width="14.69140625" style="2" customWidth="1"/>
    <col min="5639" max="5639" width="0" style="2" hidden="1" customWidth="1"/>
    <col min="5640" max="5640" width="13.84375" style="2" customWidth="1"/>
    <col min="5641" max="5642" width="0" style="2" hidden="1" customWidth="1"/>
    <col min="5643" max="5643" width="9.15234375" style="2" customWidth="1"/>
    <col min="5644" max="5644" width="12.3828125" style="2" customWidth="1"/>
    <col min="5645" max="5645" width="3.15234375" style="2" customWidth="1"/>
    <col min="5646" max="5646" width="17.3046875" style="2" customWidth="1"/>
    <col min="5647" max="5647" width="10.15234375" style="2" customWidth="1"/>
    <col min="5648" max="5648" width="0" style="2" hidden="1" customWidth="1"/>
    <col min="5649" max="5649" width="91.84375" style="2" customWidth="1"/>
    <col min="5650" max="5650" width="17.53515625" style="2" customWidth="1"/>
    <col min="5651" max="5651" width="11.53515625" style="2" customWidth="1"/>
    <col min="5652" max="5652" width="11.69140625" style="2" customWidth="1"/>
    <col min="5653" max="5888" width="11.3828125" style="2"/>
    <col min="5889" max="5889" width="8.3828125" style="2" customWidth="1"/>
    <col min="5890" max="5890" width="7.84375" style="2" customWidth="1"/>
    <col min="5891" max="5891" width="0" style="2" hidden="1" customWidth="1"/>
    <col min="5892" max="5892" width="38.15234375" style="2" customWidth="1"/>
    <col min="5893" max="5893" width="0" style="2" hidden="1" customWidth="1"/>
    <col min="5894" max="5894" width="14.69140625" style="2" customWidth="1"/>
    <col min="5895" max="5895" width="0" style="2" hidden="1" customWidth="1"/>
    <col min="5896" max="5896" width="13.84375" style="2" customWidth="1"/>
    <col min="5897" max="5898" width="0" style="2" hidden="1" customWidth="1"/>
    <col min="5899" max="5899" width="9.15234375" style="2" customWidth="1"/>
    <col min="5900" max="5900" width="12.3828125" style="2" customWidth="1"/>
    <col min="5901" max="5901" width="3.15234375" style="2" customWidth="1"/>
    <col min="5902" max="5902" width="17.3046875" style="2" customWidth="1"/>
    <col min="5903" max="5903" width="10.15234375" style="2" customWidth="1"/>
    <col min="5904" max="5904" width="0" style="2" hidden="1" customWidth="1"/>
    <col min="5905" max="5905" width="91.84375" style="2" customWidth="1"/>
    <col min="5906" max="5906" width="17.53515625" style="2" customWidth="1"/>
    <col min="5907" max="5907" width="11.53515625" style="2" customWidth="1"/>
    <col min="5908" max="5908" width="11.69140625" style="2" customWidth="1"/>
    <col min="5909" max="6144" width="11.3828125" style="2"/>
    <col min="6145" max="6145" width="8.3828125" style="2" customWidth="1"/>
    <col min="6146" max="6146" width="7.84375" style="2" customWidth="1"/>
    <col min="6147" max="6147" width="0" style="2" hidden="1" customWidth="1"/>
    <col min="6148" max="6148" width="38.15234375" style="2" customWidth="1"/>
    <col min="6149" max="6149" width="0" style="2" hidden="1" customWidth="1"/>
    <col min="6150" max="6150" width="14.69140625" style="2" customWidth="1"/>
    <col min="6151" max="6151" width="0" style="2" hidden="1" customWidth="1"/>
    <col min="6152" max="6152" width="13.84375" style="2" customWidth="1"/>
    <col min="6153" max="6154" width="0" style="2" hidden="1" customWidth="1"/>
    <col min="6155" max="6155" width="9.15234375" style="2" customWidth="1"/>
    <col min="6156" max="6156" width="12.3828125" style="2" customWidth="1"/>
    <col min="6157" max="6157" width="3.15234375" style="2" customWidth="1"/>
    <col min="6158" max="6158" width="17.3046875" style="2" customWidth="1"/>
    <col min="6159" max="6159" width="10.15234375" style="2" customWidth="1"/>
    <col min="6160" max="6160" width="0" style="2" hidden="1" customWidth="1"/>
    <col min="6161" max="6161" width="91.84375" style="2" customWidth="1"/>
    <col min="6162" max="6162" width="17.53515625" style="2" customWidth="1"/>
    <col min="6163" max="6163" width="11.53515625" style="2" customWidth="1"/>
    <col min="6164" max="6164" width="11.69140625" style="2" customWidth="1"/>
    <col min="6165" max="6400" width="11.3828125" style="2"/>
    <col min="6401" max="6401" width="8.3828125" style="2" customWidth="1"/>
    <col min="6402" max="6402" width="7.84375" style="2" customWidth="1"/>
    <col min="6403" max="6403" width="0" style="2" hidden="1" customWidth="1"/>
    <col min="6404" max="6404" width="38.15234375" style="2" customWidth="1"/>
    <col min="6405" max="6405" width="0" style="2" hidden="1" customWidth="1"/>
    <col min="6406" max="6406" width="14.69140625" style="2" customWidth="1"/>
    <col min="6407" max="6407" width="0" style="2" hidden="1" customWidth="1"/>
    <col min="6408" max="6408" width="13.84375" style="2" customWidth="1"/>
    <col min="6409" max="6410" width="0" style="2" hidden="1" customWidth="1"/>
    <col min="6411" max="6411" width="9.15234375" style="2" customWidth="1"/>
    <col min="6412" max="6412" width="12.3828125" style="2" customWidth="1"/>
    <col min="6413" max="6413" width="3.15234375" style="2" customWidth="1"/>
    <col min="6414" max="6414" width="17.3046875" style="2" customWidth="1"/>
    <col min="6415" max="6415" width="10.15234375" style="2" customWidth="1"/>
    <col min="6416" max="6416" width="0" style="2" hidden="1" customWidth="1"/>
    <col min="6417" max="6417" width="91.84375" style="2" customWidth="1"/>
    <col min="6418" max="6418" width="17.53515625" style="2" customWidth="1"/>
    <col min="6419" max="6419" width="11.53515625" style="2" customWidth="1"/>
    <col min="6420" max="6420" width="11.69140625" style="2" customWidth="1"/>
    <col min="6421" max="6656" width="11.3828125" style="2"/>
    <col min="6657" max="6657" width="8.3828125" style="2" customWidth="1"/>
    <col min="6658" max="6658" width="7.84375" style="2" customWidth="1"/>
    <col min="6659" max="6659" width="0" style="2" hidden="1" customWidth="1"/>
    <col min="6660" max="6660" width="38.15234375" style="2" customWidth="1"/>
    <col min="6661" max="6661" width="0" style="2" hidden="1" customWidth="1"/>
    <col min="6662" max="6662" width="14.69140625" style="2" customWidth="1"/>
    <col min="6663" max="6663" width="0" style="2" hidden="1" customWidth="1"/>
    <col min="6664" max="6664" width="13.84375" style="2" customWidth="1"/>
    <col min="6665" max="6666" width="0" style="2" hidden="1" customWidth="1"/>
    <col min="6667" max="6667" width="9.15234375" style="2" customWidth="1"/>
    <col min="6668" max="6668" width="12.3828125" style="2" customWidth="1"/>
    <col min="6669" max="6669" width="3.15234375" style="2" customWidth="1"/>
    <col min="6670" max="6670" width="17.3046875" style="2" customWidth="1"/>
    <col min="6671" max="6671" width="10.15234375" style="2" customWidth="1"/>
    <col min="6672" max="6672" width="0" style="2" hidden="1" customWidth="1"/>
    <col min="6673" max="6673" width="91.84375" style="2" customWidth="1"/>
    <col min="6674" max="6674" width="17.53515625" style="2" customWidth="1"/>
    <col min="6675" max="6675" width="11.53515625" style="2" customWidth="1"/>
    <col min="6676" max="6676" width="11.69140625" style="2" customWidth="1"/>
    <col min="6677" max="6912" width="11.3828125" style="2"/>
    <col min="6913" max="6913" width="8.3828125" style="2" customWidth="1"/>
    <col min="6914" max="6914" width="7.84375" style="2" customWidth="1"/>
    <col min="6915" max="6915" width="0" style="2" hidden="1" customWidth="1"/>
    <col min="6916" max="6916" width="38.15234375" style="2" customWidth="1"/>
    <col min="6917" max="6917" width="0" style="2" hidden="1" customWidth="1"/>
    <col min="6918" max="6918" width="14.69140625" style="2" customWidth="1"/>
    <col min="6919" max="6919" width="0" style="2" hidden="1" customWidth="1"/>
    <col min="6920" max="6920" width="13.84375" style="2" customWidth="1"/>
    <col min="6921" max="6922" width="0" style="2" hidden="1" customWidth="1"/>
    <col min="6923" max="6923" width="9.15234375" style="2" customWidth="1"/>
    <col min="6924" max="6924" width="12.3828125" style="2" customWidth="1"/>
    <col min="6925" max="6925" width="3.15234375" style="2" customWidth="1"/>
    <col min="6926" max="6926" width="17.3046875" style="2" customWidth="1"/>
    <col min="6927" max="6927" width="10.15234375" style="2" customWidth="1"/>
    <col min="6928" max="6928" width="0" style="2" hidden="1" customWidth="1"/>
    <col min="6929" max="6929" width="91.84375" style="2" customWidth="1"/>
    <col min="6930" max="6930" width="17.53515625" style="2" customWidth="1"/>
    <col min="6931" max="6931" width="11.53515625" style="2" customWidth="1"/>
    <col min="6932" max="6932" width="11.69140625" style="2" customWidth="1"/>
    <col min="6933" max="7168" width="11.3828125" style="2"/>
    <col min="7169" max="7169" width="8.3828125" style="2" customWidth="1"/>
    <col min="7170" max="7170" width="7.84375" style="2" customWidth="1"/>
    <col min="7171" max="7171" width="0" style="2" hidden="1" customWidth="1"/>
    <col min="7172" max="7172" width="38.15234375" style="2" customWidth="1"/>
    <col min="7173" max="7173" width="0" style="2" hidden="1" customWidth="1"/>
    <col min="7174" max="7174" width="14.69140625" style="2" customWidth="1"/>
    <col min="7175" max="7175" width="0" style="2" hidden="1" customWidth="1"/>
    <col min="7176" max="7176" width="13.84375" style="2" customWidth="1"/>
    <col min="7177" max="7178" width="0" style="2" hidden="1" customWidth="1"/>
    <col min="7179" max="7179" width="9.15234375" style="2" customWidth="1"/>
    <col min="7180" max="7180" width="12.3828125" style="2" customWidth="1"/>
    <col min="7181" max="7181" width="3.15234375" style="2" customWidth="1"/>
    <col min="7182" max="7182" width="17.3046875" style="2" customWidth="1"/>
    <col min="7183" max="7183" width="10.15234375" style="2" customWidth="1"/>
    <col min="7184" max="7184" width="0" style="2" hidden="1" customWidth="1"/>
    <col min="7185" max="7185" width="91.84375" style="2" customWidth="1"/>
    <col min="7186" max="7186" width="17.53515625" style="2" customWidth="1"/>
    <col min="7187" max="7187" width="11.53515625" style="2" customWidth="1"/>
    <col min="7188" max="7188" width="11.69140625" style="2" customWidth="1"/>
    <col min="7189" max="7424" width="11.3828125" style="2"/>
    <col min="7425" max="7425" width="8.3828125" style="2" customWidth="1"/>
    <col min="7426" max="7426" width="7.84375" style="2" customWidth="1"/>
    <col min="7427" max="7427" width="0" style="2" hidden="1" customWidth="1"/>
    <col min="7428" max="7428" width="38.15234375" style="2" customWidth="1"/>
    <col min="7429" max="7429" width="0" style="2" hidden="1" customWidth="1"/>
    <col min="7430" max="7430" width="14.69140625" style="2" customWidth="1"/>
    <col min="7431" max="7431" width="0" style="2" hidden="1" customWidth="1"/>
    <col min="7432" max="7432" width="13.84375" style="2" customWidth="1"/>
    <col min="7433" max="7434" width="0" style="2" hidden="1" customWidth="1"/>
    <col min="7435" max="7435" width="9.15234375" style="2" customWidth="1"/>
    <col min="7436" max="7436" width="12.3828125" style="2" customWidth="1"/>
    <col min="7437" max="7437" width="3.15234375" style="2" customWidth="1"/>
    <col min="7438" max="7438" width="17.3046875" style="2" customWidth="1"/>
    <col min="7439" max="7439" width="10.15234375" style="2" customWidth="1"/>
    <col min="7440" max="7440" width="0" style="2" hidden="1" customWidth="1"/>
    <col min="7441" max="7441" width="91.84375" style="2" customWidth="1"/>
    <col min="7442" max="7442" width="17.53515625" style="2" customWidth="1"/>
    <col min="7443" max="7443" width="11.53515625" style="2" customWidth="1"/>
    <col min="7444" max="7444" width="11.69140625" style="2" customWidth="1"/>
    <col min="7445" max="7680" width="11.3828125" style="2"/>
    <col min="7681" max="7681" width="8.3828125" style="2" customWidth="1"/>
    <col min="7682" max="7682" width="7.84375" style="2" customWidth="1"/>
    <col min="7683" max="7683" width="0" style="2" hidden="1" customWidth="1"/>
    <col min="7684" max="7684" width="38.15234375" style="2" customWidth="1"/>
    <col min="7685" max="7685" width="0" style="2" hidden="1" customWidth="1"/>
    <col min="7686" max="7686" width="14.69140625" style="2" customWidth="1"/>
    <col min="7687" max="7687" width="0" style="2" hidden="1" customWidth="1"/>
    <col min="7688" max="7688" width="13.84375" style="2" customWidth="1"/>
    <col min="7689" max="7690" width="0" style="2" hidden="1" customWidth="1"/>
    <col min="7691" max="7691" width="9.15234375" style="2" customWidth="1"/>
    <col min="7692" max="7692" width="12.3828125" style="2" customWidth="1"/>
    <col min="7693" max="7693" width="3.15234375" style="2" customWidth="1"/>
    <col min="7694" max="7694" width="17.3046875" style="2" customWidth="1"/>
    <col min="7695" max="7695" width="10.15234375" style="2" customWidth="1"/>
    <col min="7696" max="7696" width="0" style="2" hidden="1" customWidth="1"/>
    <col min="7697" max="7697" width="91.84375" style="2" customWidth="1"/>
    <col min="7698" max="7698" width="17.53515625" style="2" customWidth="1"/>
    <col min="7699" max="7699" width="11.53515625" style="2" customWidth="1"/>
    <col min="7700" max="7700" width="11.69140625" style="2" customWidth="1"/>
    <col min="7701" max="7936" width="11.3828125" style="2"/>
    <col min="7937" max="7937" width="8.3828125" style="2" customWidth="1"/>
    <col min="7938" max="7938" width="7.84375" style="2" customWidth="1"/>
    <col min="7939" max="7939" width="0" style="2" hidden="1" customWidth="1"/>
    <col min="7940" max="7940" width="38.15234375" style="2" customWidth="1"/>
    <col min="7941" max="7941" width="0" style="2" hidden="1" customWidth="1"/>
    <col min="7942" max="7942" width="14.69140625" style="2" customWidth="1"/>
    <col min="7943" max="7943" width="0" style="2" hidden="1" customWidth="1"/>
    <col min="7944" max="7944" width="13.84375" style="2" customWidth="1"/>
    <col min="7945" max="7946" width="0" style="2" hidden="1" customWidth="1"/>
    <col min="7947" max="7947" width="9.15234375" style="2" customWidth="1"/>
    <col min="7948" max="7948" width="12.3828125" style="2" customWidth="1"/>
    <col min="7949" max="7949" width="3.15234375" style="2" customWidth="1"/>
    <col min="7950" max="7950" width="17.3046875" style="2" customWidth="1"/>
    <col min="7951" max="7951" width="10.15234375" style="2" customWidth="1"/>
    <col min="7952" max="7952" width="0" style="2" hidden="1" customWidth="1"/>
    <col min="7953" max="7953" width="91.84375" style="2" customWidth="1"/>
    <col min="7954" max="7954" width="17.53515625" style="2" customWidth="1"/>
    <col min="7955" max="7955" width="11.53515625" style="2" customWidth="1"/>
    <col min="7956" max="7956" width="11.69140625" style="2" customWidth="1"/>
    <col min="7957" max="8192" width="11.3828125" style="2"/>
    <col min="8193" max="8193" width="8.3828125" style="2" customWidth="1"/>
    <col min="8194" max="8194" width="7.84375" style="2" customWidth="1"/>
    <col min="8195" max="8195" width="0" style="2" hidden="1" customWidth="1"/>
    <col min="8196" max="8196" width="38.15234375" style="2" customWidth="1"/>
    <col min="8197" max="8197" width="0" style="2" hidden="1" customWidth="1"/>
    <col min="8198" max="8198" width="14.69140625" style="2" customWidth="1"/>
    <col min="8199" max="8199" width="0" style="2" hidden="1" customWidth="1"/>
    <col min="8200" max="8200" width="13.84375" style="2" customWidth="1"/>
    <col min="8201" max="8202" width="0" style="2" hidden="1" customWidth="1"/>
    <col min="8203" max="8203" width="9.15234375" style="2" customWidth="1"/>
    <col min="8204" max="8204" width="12.3828125" style="2" customWidth="1"/>
    <col min="8205" max="8205" width="3.15234375" style="2" customWidth="1"/>
    <col min="8206" max="8206" width="17.3046875" style="2" customWidth="1"/>
    <col min="8207" max="8207" width="10.15234375" style="2" customWidth="1"/>
    <col min="8208" max="8208" width="0" style="2" hidden="1" customWidth="1"/>
    <col min="8209" max="8209" width="91.84375" style="2" customWidth="1"/>
    <col min="8210" max="8210" width="17.53515625" style="2" customWidth="1"/>
    <col min="8211" max="8211" width="11.53515625" style="2" customWidth="1"/>
    <col min="8212" max="8212" width="11.69140625" style="2" customWidth="1"/>
    <col min="8213" max="8448" width="11.3828125" style="2"/>
    <col min="8449" max="8449" width="8.3828125" style="2" customWidth="1"/>
    <col min="8450" max="8450" width="7.84375" style="2" customWidth="1"/>
    <col min="8451" max="8451" width="0" style="2" hidden="1" customWidth="1"/>
    <col min="8452" max="8452" width="38.15234375" style="2" customWidth="1"/>
    <col min="8453" max="8453" width="0" style="2" hidden="1" customWidth="1"/>
    <col min="8454" max="8454" width="14.69140625" style="2" customWidth="1"/>
    <col min="8455" max="8455" width="0" style="2" hidden="1" customWidth="1"/>
    <col min="8456" max="8456" width="13.84375" style="2" customWidth="1"/>
    <col min="8457" max="8458" width="0" style="2" hidden="1" customWidth="1"/>
    <col min="8459" max="8459" width="9.15234375" style="2" customWidth="1"/>
    <col min="8460" max="8460" width="12.3828125" style="2" customWidth="1"/>
    <col min="8461" max="8461" width="3.15234375" style="2" customWidth="1"/>
    <col min="8462" max="8462" width="17.3046875" style="2" customWidth="1"/>
    <col min="8463" max="8463" width="10.15234375" style="2" customWidth="1"/>
    <col min="8464" max="8464" width="0" style="2" hidden="1" customWidth="1"/>
    <col min="8465" max="8465" width="91.84375" style="2" customWidth="1"/>
    <col min="8466" max="8466" width="17.53515625" style="2" customWidth="1"/>
    <col min="8467" max="8467" width="11.53515625" style="2" customWidth="1"/>
    <col min="8468" max="8468" width="11.69140625" style="2" customWidth="1"/>
    <col min="8469" max="8704" width="11.3828125" style="2"/>
    <col min="8705" max="8705" width="8.3828125" style="2" customWidth="1"/>
    <col min="8706" max="8706" width="7.84375" style="2" customWidth="1"/>
    <col min="8707" max="8707" width="0" style="2" hidden="1" customWidth="1"/>
    <col min="8708" max="8708" width="38.15234375" style="2" customWidth="1"/>
    <col min="8709" max="8709" width="0" style="2" hidden="1" customWidth="1"/>
    <col min="8710" max="8710" width="14.69140625" style="2" customWidth="1"/>
    <col min="8711" max="8711" width="0" style="2" hidden="1" customWidth="1"/>
    <col min="8712" max="8712" width="13.84375" style="2" customWidth="1"/>
    <col min="8713" max="8714" width="0" style="2" hidden="1" customWidth="1"/>
    <col min="8715" max="8715" width="9.15234375" style="2" customWidth="1"/>
    <col min="8716" max="8716" width="12.3828125" style="2" customWidth="1"/>
    <col min="8717" max="8717" width="3.15234375" style="2" customWidth="1"/>
    <col min="8718" max="8718" width="17.3046875" style="2" customWidth="1"/>
    <col min="8719" max="8719" width="10.15234375" style="2" customWidth="1"/>
    <col min="8720" max="8720" width="0" style="2" hidden="1" customWidth="1"/>
    <col min="8721" max="8721" width="91.84375" style="2" customWidth="1"/>
    <col min="8722" max="8722" width="17.53515625" style="2" customWidth="1"/>
    <col min="8723" max="8723" width="11.53515625" style="2" customWidth="1"/>
    <col min="8724" max="8724" width="11.69140625" style="2" customWidth="1"/>
    <col min="8725" max="8960" width="11.3828125" style="2"/>
    <col min="8961" max="8961" width="8.3828125" style="2" customWidth="1"/>
    <col min="8962" max="8962" width="7.84375" style="2" customWidth="1"/>
    <col min="8963" max="8963" width="0" style="2" hidden="1" customWidth="1"/>
    <col min="8964" max="8964" width="38.15234375" style="2" customWidth="1"/>
    <col min="8965" max="8965" width="0" style="2" hidden="1" customWidth="1"/>
    <col min="8966" max="8966" width="14.69140625" style="2" customWidth="1"/>
    <col min="8967" max="8967" width="0" style="2" hidden="1" customWidth="1"/>
    <col min="8968" max="8968" width="13.84375" style="2" customWidth="1"/>
    <col min="8969" max="8970" width="0" style="2" hidden="1" customWidth="1"/>
    <col min="8971" max="8971" width="9.15234375" style="2" customWidth="1"/>
    <col min="8972" max="8972" width="12.3828125" style="2" customWidth="1"/>
    <col min="8973" max="8973" width="3.15234375" style="2" customWidth="1"/>
    <col min="8974" max="8974" width="17.3046875" style="2" customWidth="1"/>
    <col min="8975" max="8975" width="10.15234375" style="2" customWidth="1"/>
    <col min="8976" max="8976" width="0" style="2" hidden="1" customWidth="1"/>
    <col min="8977" max="8977" width="91.84375" style="2" customWidth="1"/>
    <col min="8978" max="8978" width="17.53515625" style="2" customWidth="1"/>
    <col min="8979" max="8979" width="11.53515625" style="2" customWidth="1"/>
    <col min="8980" max="8980" width="11.69140625" style="2" customWidth="1"/>
    <col min="8981" max="9216" width="11.3828125" style="2"/>
    <col min="9217" max="9217" width="8.3828125" style="2" customWidth="1"/>
    <col min="9218" max="9218" width="7.84375" style="2" customWidth="1"/>
    <col min="9219" max="9219" width="0" style="2" hidden="1" customWidth="1"/>
    <col min="9220" max="9220" width="38.15234375" style="2" customWidth="1"/>
    <col min="9221" max="9221" width="0" style="2" hidden="1" customWidth="1"/>
    <col min="9222" max="9222" width="14.69140625" style="2" customWidth="1"/>
    <col min="9223" max="9223" width="0" style="2" hidden="1" customWidth="1"/>
    <col min="9224" max="9224" width="13.84375" style="2" customWidth="1"/>
    <col min="9225" max="9226" width="0" style="2" hidden="1" customWidth="1"/>
    <col min="9227" max="9227" width="9.15234375" style="2" customWidth="1"/>
    <col min="9228" max="9228" width="12.3828125" style="2" customWidth="1"/>
    <col min="9229" max="9229" width="3.15234375" style="2" customWidth="1"/>
    <col min="9230" max="9230" width="17.3046875" style="2" customWidth="1"/>
    <col min="9231" max="9231" width="10.15234375" style="2" customWidth="1"/>
    <col min="9232" max="9232" width="0" style="2" hidden="1" customWidth="1"/>
    <col min="9233" max="9233" width="91.84375" style="2" customWidth="1"/>
    <col min="9234" max="9234" width="17.53515625" style="2" customWidth="1"/>
    <col min="9235" max="9235" width="11.53515625" style="2" customWidth="1"/>
    <col min="9236" max="9236" width="11.69140625" style="2" customWidth="1"/>
    <col min="9237" max="9472" width="11.3828125" style="2"/>
    <col min="9473" max="9473" width="8.3828125" style="2" customWidth="1"/>
    <col min="9474" max="9474" width="7.84375" style="2" customWidth="1"/>
    <col min="9475" max="9475" width="0" style="2" hidden="1" customWidth="1"/>
    <col min="9476" max="9476" width="38.15234375" style="2" customWidth="1"/>
    <col min="9477" max="9477" width="0" style="2" hidden="1" customWidth="1"/>
    <col min="9478" max="9478" width="14.69140625" style="2" customWidth="1"/>
    <col min="9479" max="9479" width="0" style="2" hidden="1" customWidth="1"/>
    <col min="9480" max="9480" width="13.84375" style="2" customWidth="1"/>
    <col min="9481" max="9482" width="0" style="2" hidden="1" customWidth="1"/>
    <col min="9483" max="9483" width="9.15234375" style="2" customWidth="1"/>
    <col min="9484" max="9484" width="12.3828125" style="2" customWidth="1"/>
    <col min="9485" max="9485" width="3.15234375" style="2" customWidth="1"/>
    <col min="9486" max="9486" width="17.3046875" style="2" customWidth="1"/>
    <col min="9487" max="9487" width="10.15234375" style="2" customWidth="1"/>
    <col min="9488" max="9488" width="0" style="2" hidden="1" customWidth="1"/>
    <col min="9489" max="9489" width="91.84375" style="2" customWidth="1"/>
    <col min="9490" max="9490" width="17.53515625" style="2" customWidth="1"/>
    <col min="9491" max="9491" width="11.53515625" style="2" customWidth="1"/>
    <col min="9492" max="9492" width="11.69140625" style="2" customWidth="1"/>
    <col min="9493" max="9728" width="11.3828125" style="2"/>
    <col min="9729" max="9729" width="8.3828125" style="2" customWidth="1"/>
    <col min="9730" max="9730" width="7.84375" style="2" customWidth="1"/>
    <col min="9731" max="9731" width="0" style="2" hidden="1" customWidth="1"/>
    <col min="9732" max="9732" width="38.15234375" style="2" customWidth="1"/>
    <col min="9733" max="9733" width="0" style="2" hidden="1" customWidth="1"/>
    <col min="9734" max="9734" width="14.69140625" style="2" customWidth="1"/>
    <col min="9735" max="9735" width="0" style="2" hidden="1" customWidth="1"/>
    <col min="9736" max="9736" width="13.84375" style="2" customWidth="1"/>
    <col min="9737" max="9738" width="0" style="2" hidden="1" customWidth="1"/>
    <col min="9739" max="9739" width="9.15234375" style="2" customWidth="1"/>
    <col min="9740" max="9740" width="12.3828125" style="2" customWidth="1"/>
    <col min="9741" max="9741" width="3.15234375" style="2" customWidth="1"/>
    <col min="9742" max="9742" width="17.3046875" style="2" customWidth="1"/>
    <col min="9743" max="9743" width="10.15234375" style="2" customWidth="1"/>
    <col min="9744" max="9744" width="0" style="2" hidden="1" customWidth="1"/>
    <col min="9745" max="9745" width="91.84375" style="2" customWidth="1"/>
    <col min="9746" max="9746" width="17.53515625" style="2" customWidth="1"/>
    <col min="9747" max="9747" width="11.53515625" style="2" customWidth="1"/>
    <col min="9748" max="9748" width="11.69140625" style="2" customWidth="1"/>
    <col min="9749" max="9984" width="11.3828125" style="2"/>
    <col min="9985" max="9985" width="8.3828125" style="2" customWidth="1"/>
    <col min="9986" max="9986" width="7.84375" style="2" customWidth="1"/>
    <col min="9987" max="9987" width="0" style="2" hidden="1" customWidth="1"/>
    <col min="9988" max="9988" width="38.15234375" style="2" customWidth="1"/>
    <col min="9989" max="9989" width="0" style="2" hidden="1" customWidth="1"/>
    <col min="9990" max="9990" width="14.69140625" style="2" customWidth="1"/>
    <col min="9991" max="9991" width="0" style="2" hidden="1" customWidth="1"/>
    <col min="9992" max="9992" width="13.84375" style="2" customWidth="1"/>
    <col min="9993" max="9994" width="0" style="2" hidden="1" customWidth="1"/>
    <col min="9995" max="9995" width="9.15234375" style="2" customWidth="1"/>
    <col min="9996" max="9996" width="12.3828125" style="2" customWidth="1"/>
    <col min="9997" max="9997" width="3.15234375" style="2" customWidth="1"/>
    <col min="9998" max="9998" width="17.3046875" style="2" customWidth="1"/>
    <col min="9999" max="9999" width="10.15234375" style="2" customWidth="1"/>
    <col min="10000" max="10000" width="0" style="2" hidden="1" customWidth="1"/>
    <col min="10001" max="10001" width="91.84375" style="2" customWidth="1"/>
    <col min="10002" max="10002" width="17.53515625" style="2" customWidth="1"/>
    <col min="10003" max="10003" width="11.53515625" style="2" customWidth="1"/>
    <col min="10004" max="10004" width="11.69140625" style="2" customWidth="1"/>
    <col min="10005" max="10240" width="11.3828125" style="2"/>
    <col min="10241" max="10241" width="8.3828125" style="2" customWidth="1"/>
    <col min="10242" max="10242" width="7.84375" style="2" customWidth="1"/>
    <col min="10243" max="10243" width="0" style="2" hidden="1" customWidth="1"/>
    <col min="10244" max="10244" width="38.15234375" style="2" customWidth="1"/>
    <col min="10245" max="10245" width="0" style="2" hidden="1" customWidth="1"/>
    <col min="10246" max="10246" width="14.69140625" style="2" customWidth="1"/>
    <col min="10247" max="10247" width="0" style="2" hidden="1" customWidth="1"/>
    <col min="10248" max="10248" width="13.84375" style="2" customWidth="1"/>
    <col min="10249" max="10250" width="0" style="2" hidden="1" customWidth="1"/>
    <col min="10251" max="10251" width="9.15234375" style="2" customWidth="1"/>
    <col min="10252" max="10252" width="12.3828125" style="2" customWidth="1"/>
    <col min="10253" max="10253" width="3.15234375" style="2" customWidth="1"/>
    <col min="10254" max="10254" width="17.3046875" style="2" customWidth="1"/>
    <col min="10255" max="10255" width="10.15234375" style="2" customWidth="1"/>
    <col min="10256" max="10256" width="0" style="2" hidden="1" customWidth="1"/>
    <col min="10257" max="10257" width="91.84375" style="2" customWidth="1"/>
    <col min="10258" max="10258" width="17.53515625" style="2" customWidth="1"/>
    <col min="10259" max="10259" width="11.53515625" style="2" customWidth="1"/>
    <col min="10260" max="10260" width="11.69140625" style="2" customWidth="1"/>
    <col min="10261" max="10496" width="11.3828125" style="2"/>
    <col min="10497" max="10497" width="8.3828125" style="2" customWidth="1"/>
    <col min="10498" max="10498" width="7.84375" style="2" customWidth="1"/>
    <col min="10499" max="10499" width="0" style="2" hidden="1" customWidth="1"/>
    <col min="10500" max="10500" width="38.15234375" style="2" customWidth="1"/>
    <col min="10501" max="10501" width="0" style="2" hidden="1" customWidth="1"/>
    <col min="10502" max="10502" width="14.69140625" style="2" customWidth="1"/>
    <col min="10503" max="10503" width="0" style="2" hidden="1" customWidth="1"/>
    <col min="10504" max="10504" width="13.84375" style="2" customWidth="1"/>
    <col min="10505" max="10506" width="0" style="2" hidden="1" customWidth="1"/>
    <col min="10507" max="10507" width="9.15234375" style="2" customWidth="1"/>
    <col min="10508" max="10508" width="12.3828125" style="2" customWidth="1"/>
    <col min="10509" max="10509" width="3.15234375" style="2" customWidth="1"/>
    <col min="10510" max="10510" width="17.3046875" style="2" customWidth="1"/>
    <col min="10511" max="10511" width="10.15234375" style="2" customWidth="1"/>
    <col min="10512" max="10512" width="0" style="2" hidden="1" customWidth="1"/>
    <col min="10513" max="10513" width="91.84375" style="2" customWidth="1"/>
    <col min="10514" max="10514" width="17.53515625" style="2" customWidth="1"/>
    <col min="10515" max="10515" width="11.53515625" style="2" customWidth="1"/>
    <col min="10516" max="10516" width="11.69140625" style="2" customWidth="1"/>
    <col min="10517" max="10752" width="11.3828125" style="2"/>
    <col min="10753" max="10753" width="8.3828125" style="2" customWidth="1"/>
    <col min="10754" max="10754" width="7.84375" style="2" customWidth="1"/>
    <col min="10755" max="10755" width="0" style="2" hidden="1" customWidth="1"/>
    <col min="10756" max="10756" width="38.15234375" style="2" customWidth="1"/>
    <col min="10757" max="10757" width="0" style="2" hidden="1" customWidth="1"/>
    <col min="10758" max="10758" width="14.69140625" style="2" customWidth="1"/>
    <col min="10759" max="10759" width="0" style="2" hidden="1" customWidth="1"/>
    <col min="10760" max="10760" width="13.84375" style="2" customWidth="1"/>
    <col min="10761" max="10762" width="0" style="2" hidden="1" customWidth="1"/>
    <col min="10763" max="10763" width="9.15234375" style="2" customWidth="1"/>
    <col min="10764" max="10764" width="12.3828125" style="2" customWidth="1"/>
    <col min="10765" max="10765" width="3.15234375" style="2" customWidth="1"/>
    <col min="10766" max="10766" width="17.3046875" style="2" customWidth="1"/>
    <col min="10767" max="10767" width="10.15234375" style="2" customWidth="1"/>
    <col min="10768" max="10768" width="0" style="2" hidden="1" customWidth="1"/>
    <col min="10769" max="10769" width="91.84375" style="2" customWidth="1"/>
    <col min="10770" max="10770" width="17.53515625" style="2" customWidth="1"/>
    <col min="10771" max="10771" width="11.53515625" style="2" customWidth="1"/>
    <col min="10772" max="10772" width="11.69140625" style="2" customWidth="1"/>
    <col min="10773" max="11008" width="11.3828125" style="2"/>
    <col min="11009" max="11009" width="8.3828125" style="2" customWidth="1"/>
    <col min="11010" max="11010" width="7.84375" style="2" customWidth="1"/>
    <col min="11011" max="11011" width="0" style="2" hidden="1" customWidth="1"/>
    <col min="11012" max="11012" width="38.15234375" style="2" customWidth="1"/>
    <col min="11013" max="11013" width="0" style="2" hidden="1" customWidth="1"/>
    <col min="11014" max="11014" width="14.69140625" style="2" customWidth="1"/>
    <col min="11015" max="11015" width="0" style="2" hidden="1" customWidth="1"/>
    <col min="11016" max="11016" width="13.84375" style="2" customWidth="1"/>
    <col min="11017" max="11018" width="0" style="2" hidden="1" customWidth="1"/>
    <col min="11019" max="11019" width="9.15234375" style="2" customWidth="1"/>
    <col min="11020" max="11020" width="12.3828125" style="2" customWidth="1"/>
    <col min="11021" max="11021" width="3.15234375" style="2" customWidth="1"/>
    <col min="11022" max="11022" width="17.3046875" style="2" customWidth="1"/>
    <col min="11023" max="11023" width="10.15234375" style="2" customWidth="1"/>
    <col min="11024" max="11024" width="0" style="2" hidden="1" customWidth="1"/>
    <col min="11025" max="11025" width="91.84375" style="2" customWidth="1"/>
    <col min="11026" max="11026" width="17.53515625" style="2" customWidth="1"/>
    <col min="11027" max="11027" width="11.53515625" style="2" customWidth="1"/>
    <col min="11028" max="11028" width="11.69140625" style="2" customWidth="1"/>
    <col min="11029" max="11264" width="11.3828125" style="2"/>
    <col min="11265" max="11265" width="8.3828125" style="2" customWidth="1"/>
    <col min="11266" max="11266" width="7.84375" style="2" customWidth="1"/>
    <col min="11267" max="11267" width="0" style="2" hidden="1" customWidth="1"/>
    <col min="11268" max="11268" width="38.15234375" style="2" customWidth="1"/>
    <col min="11269" max="11269" width="0" style="2" hidden="1" customWidth="1"/>
    <col min="11270" max="11270" width="14.69140625" style="2" customWidth="1"/>
    <col min="11271" max="11271" width="0" style="2" hidden="1" customWidth="1"/>
    <col min="11272" max="11272" width="13.84375" style="2" customWidth="1"/>
    <col min="11273" max="11274" width="0" style="2" hidden="1" customWidth="1"/>
    <col min="11275" max="11275" width="9.15234375" style="2" customWidth="1"/>
    <col min="11276" max="11276" width="12.3828125" style="2" customWidth="1"/>
    <col min="11277" max="11277" width="3.15234375" style="2" customWidth="1"/>
    <col min="11278" max="11278" width="17.3046875" style="2" customWidth="1"/>
    <col min="11279" max="11279" width="10.15234375" style="2" customWidth="1"/>
    <col min="11280" max="11280" width="0" style="2" hidden="1" customWidth="1"/>
    <col min="11281" max="11281" width="91.84375" style="2" customWidth="1"/>
    <col min="11282" max="11282" width="17.53515625" style="2" customWidth="1"/>
    <col min="11283" max="11283" width="11.53515625" style="2" customWidth="1"/>
    <col min="11284" max="11284" width="11.69140625" style="2" customWidth="1"/>
    <col min="11285" max="11520" width="11.3828125" style="2"/>
    <col min="11521" max="11521" width="8.3828125" style="2" customWidth="1"/>
    <col min="11522" max="11522" width="7.84375" style="2" customWidth="1"/>
    <col min="11523" max="11523" width="0" style="2" hidden="1" customWidth="1"/>
    <col min="11524" max="11524" width="38.15234375" style="2" customWidth="1"/>
    <col min="11525" max="11525" width="0" style="2" hidden="1" customWidth="1"/>
    <col min="11526" max="11526" width="14.69140625" style="2" customWidth="1"/>
    <col min="11527" max="11527" width="0" style="2" hidden="1" customWidth="1"/>
    <col min="11528" max="11528" width="13.84375" style="2" customWidth="1"/>
    <col min="11529" max="11530" width="0" style="2" hidden="1" customWidth="1"/>
    <col min="11531" max="11531" width="9.15234375" style="2" customWidth="1"/>
    <col min="11532" max="11532" width="12.3828125" style="2" customWidth="1"/>
    <col min="11533" max="11533" width="3.15234375" style="2" customWidth="1"/>
    <col min="11534" max="11534" width="17.3046875" style="2" customWidth="1"/>
    <col min="11535" max="11535" width="10.15234375" style="2" customWidth="1"/>
    <col min="11536" max="11536" width="0" style="2" hidden="1" customWidth="1"/>
    <col min="11537" max="11537" width="91.84375" style="2" customWidth="1"/>
    <col min="11538" max="11538" width="17.53515625" style="2" customWidth="1"/>
    <col min="11539" max="11539" width="11.53515625" style="2" customWidth="1"/>
    <col min="11540" max="11540" width="11.69140625" style="2" customWidth="1"/>
    <col min="11541" max="11776" width="11.3828125" style="2"/>
    <col min="11777" max="11777" width="8.3828125" style="2" customWidth="1"/>
    <col min="11778" max="11778" width="7.84375" style="2" customWidth="1"/>
    <col min="11779" max="11779" width="0" style="2" hidden="1" customWidth="1"/>
    <col min="11780" max="11780" width="38.15234375" style="2" customWidth="1"/>
    <col min="11781" max="11781" width="0" style="2" hidden="1" customWidth="1"/>
    <col min="11782" max="11782" width="14.69140625" style="2" customWidth="1"/>
    <col min="11783" max="11783" width="0" style="2" hidden="1" customWidth="1"/>
    <col min="11784" max="11784" width="13.84375" style="2" customWidth="1"/>
    <col min="11785" max="11786" width="0" style="2" hidden="1" customWidth="1"/>
    <col min="11787" max="11787" width="9.15234375" style="2" customWidth="1"/>
    <col min="11788" max="11788" width="12.3828125" style="2" customWidth="1"/>
    <col min="11789" max="11789" width="3.15234375" style="2" customWidth="1"/>
    <col min="11790" max="11790" width="17.3046875" style="2" customWidth="1"/>
    <col min="11791" max="11791" width="10.15234375" style="2" customWidth="1"/>
    <col min="11792" max="11792" width="0" style="2" hidden="1" customWidth="1"/>
    <col min="11793" max="11793" width="91.84375" style="2" customWidth="1"/>
    <col min="11794" max="11794" width="17.53515625" style="2" customWidth="1"/>
    <col min="11795" max="11795" width="11.53515625" style="2" customWidth="1"/>
    <col min="11796" max="11796" width="11.69140625" style="2" customWidth="1"/>
    <col min="11797" max="12032" width="11.3828125" style="2"/>
    <col min="12033" max="12033" width="8.3828125" style="2" customWidth="1"/>
    <col min="12034" max="12034" width="7.84375" style="2" customWidth="1"/>
    <col min="12035" max="12035" width="0" style="2" hidden="1" customWidth="1"/>
    <col min="12036" max="12036" width="38.15234375" style="2" customWidth="1"/>
    <col min="12037" max="12037" width="0" style="2" hidden="1" customWidth="1"/>
    <col min="12038" max="12038" width="14.69140625" style="2" customWidth="1"/>
    <col min="12039" max="12039" width="0" style="2" hidden="1" customWidth="1"/>
    <col min="12040" max="12040" width="13.84375" style="2" customWidth="1"/>
    <col min="12041" max="12042" width="0" style="2" hidden="1" customWidth="1"/>
    <col min="12043" max="12043" width="9.15234375" style="2" customWidth="1"/>
    <col min="12044" max="12044" width="12.3828125" style="2" customWidth="1"/>
    <col min="12045" max="12045" width="3.15234375" style="2" customWidth="1"/>
    <col min="12046" max="12046" width="17.3046875" style="2" customWidth="1"/>
    <col min="12047" max="12047" width="10.15234375" style="2" customWidth="1"/>
    <col min="12048" max="12048" width="0" style="2" hidden="1" customWidth="1"/>
    <col min="12049" max="12049" width="91.84375" style="2" customWidth="1"/>
    <col min="12050" max="12050" width="17.53515625" style="2" customWidth="1"/>
    <col min="12051" max="12051" width="11.53515625" style="2" customWidth="1"/>
    <col min="12052" max="12052" width="11.69140625" style="2" customWidth="1"/>
    <col min="12053" max="12288" width="11.3828125" style="2"/>
    <col min="12289" max="12289" width="8.3828125" style="2" customWidth="1"/>
    <col min="12290" max="12290" width="7.84375" style="2" customWidth="1"/>
    <col min="12291" max="12291" width="0" style="2" hidden="1" customWidth="1"/>
    <col min="12292" max="12292" width="38.15234375" style="2" customWidth="1"/>
    <col min="12293" max="12293" width="0" style="2" hidden="1" customWidth="1"/>
    <col min="12294" max="12294" width="14.69140625" style="2" customWidth="1"/>
    <col min="12295" max="12295" width="0" style="2" hidden="1" customWidth="1"/>
    <col min="12296" max="12296" width="13.84375" style="2" customWidth="1"/>
    <col min="12297" max="12298" width="0" style="2" hidden="1" customWidth="1"/>
    <col min="12299" max="12299" width="9.15234375" style="2" customWidth="1"/>
    <col min="12300" max="12300" width="12.3828125" style="2" customWidth="1"/>
    <col min="12301" max="12301" width="3.15234375" style="2" customWidth="1"/>
    <col min="12302" max="12302" width="17.3046875" style="2" customWidth="1"/>
    <col min="12303" max="12303" width="10.15234375" style="2" customWidth="1"/>
    <col min="12304" max="12304" width="0" style="2" hidden="1" customWidth="1"/>
    <col min="12305" max="12305" width="91.84375" style="2" customWidth="1"/>
    <col min="12306" max="12306" width="17.53515625" style="2" customWidth="1"/>
    <col min="12307" max="12307" width="11.53515625" style="2" customWidth="1"/>
    <col min="12308" max="12308" width="11.69140625" style="2" customWidth="1"/>
    <col min="12309" max="12544" width="11.3828125" style="2"/>
    <col min="12545" max="12545" width="8.3828125" style="2" customWidth="1"/>
    <col min="12546" max="12546" width="7.84375" style="2" customWidth="1"/>
    <col min="12547" max="12547" width="0" style="2" hidden="1" customWidth="1"/>
    <col min="12548" max="12548" width="38.15234375" style="2" customWidth="1"/>
    <col min="12549" max="12549" width="0" style="2" hidden="1" customWidth="1"/>
    <col min="12550" max="12550" width="14.69140625" style="2" customWidth="1"/>
    <col min="12551" max="12551" width="0" style="2" hidden="1" customWidth="1"/>
    <col min="12552" max="12552" width="13.84375" style="2" customWidth="1"/>
    <col min="12553" max="12554" width="0" style="2" hidden="1" customWidth="1"/>
    <col min="12555" max="12555" width="9.15234375" style="2" customWidth="1"/>
    <col min="12556" max="12556" width="12.3828125" style="2" customWidth="1"/>
    <col min="12557" max="12557" width="3.15234375" style="2" customWidth="1"/>
    <col min="12558" max="12558" width="17.3046875" style="2" customWidth="1"/>
    <col min="12559" max="12559" width="10.15234375" style="2" customWidth="1"/>
    <col min="12560" max="12560" width="0" style="2" hidden="1" customWidth="1"/>
    <col min="12561" max="12561" width="91.84375" style="2" customWidth="1"/>
    <col min="12562" max="12562" width="17.53515625" style="2" customWidth="1"/>
    <col min="12563" max="12563" width="11.53515625" style="2" customWidth="1"/>
    <col min="12564" max="12564" width="11.69140625" style="2" customWidth="1"/>
    <col min="12565" max="12800" width="11.3828125" style="2"/>
    <col min="12801" max="12801" width="8.3828125" style="2" customWidth="1"/>
    <col min="12802" max="12802" width="7.84375" style="2" customWidth="1"/>
    <col min="12803" max="12803" width="0" style="2" hidden="1" customWidth="1"/>
    <col min="12804" max="12804" width="38.15234375" style="2" customWidth="1"/>
    <col min="12805" max="12805" width="0" style="2" hidden="1" customWidth="1"/>
    <col min="12806" max="12806" width="14.69140625" style="2" customWidth="1"/>
    <col min="12807" max="12807" width="0" style="2" hidden="1" customWidth="1"/>
    <col min="12808" max="12808" width="13.84375" style="2" customWidth="1"/>
    <col min="12809" max="12810" width="0" style="2" hidden="1" customWidth="1"/>
    <col min="12811" max="12811" width="9.15234375" style="2" customWidth="1"/>
    <col min="12812" max="12812" width="12.3828125" style="2" customWidth="1"/>
    <col min="12813" max="12813" width="3.15234375" style="2" customWidth="1"/>
    <col min="12814" max="12814" width="17.3046875" style="2" customWidth="1"/>
    <col min="12815" max="12815" width="10.15234375" style="2" customWidth="1"/>
    <col min="12816" max="12816" width="0" style="2" hidden="1" customWidth="1"/>
    <col min="12817" max="12817" width="91.84375" style="2" customWidth="1"/>
    <col min="12818" max="12818" width="17.53515625" style="2" customWidth="1"/>
    <col min="12819" max="12819" width="11.53515625" style="2" customWidth="1"/>
    <col min="12820" max="12820" width="11.69140625" style="2" customWidth="1"/>
    <col min="12821" max="13056" width="11.3828125" style="2"/>
    <col min="13057" max="13057" width="8.3828125" style="2" customWidth="1"/>
    <col min="13058" max="13058" width="7.84375" style="2" customWidth="1"/>
    <col min="13059" max="13059" width="0" style="2" hidden="1" customWidth="1"/>
    <col min="13060" max="13060" width="38.15234375" style="2" customWidth="1"/>
    <col min="13061" max="13061" width="0" style="2" hidden="1" customWidth="1"/>
    <col min="13062" max="13062" width="14.69140625" style="2" customWidth="1"/>
    <col min="13063" max="13063" width="0" style="2" hidden="1" customWidth="1"/>
    <col min="13064" max="13064" width="13.84375" style="2" customWidth="1"/>
    <col min="13065" max="13066" width="0" style="2" hidden="1" customWidth="1"/>
    <col min="13067" max="13067" width="9.15234375" style="2" customWidth="1"/>
    <col min="13068" max="13068" width="12.3828125" style="2" customWidth="1"/>
    <col min="13069" max="13069" width="3.15234375" style="2" customWidth="1"/>
    <col min="13070" max="13070" width="17.3046875" style="2" customWidth="1"/>
    <col min="13071" max="13071" width="10.15234375" style="2" customWidth="1"/>
    <col min="13072" max="13072" width="0" style="2" hidden="1" customWidth="1"/>
    <col min="13073" max="13073" width="91.84375" style="2" customWidth="1"/>
    <col min="13074" max="13074" width="17.53515625" style="2" customWidth="1"/>
    <col min="13075" max="13075" width="11.53515625" style="2" customWidth="1"/>
    <col min="13076" max="13076" width="11.69140625" style="2" customWidth="1"/>
    <col min="13077" max="13312" width="11.3828125" style="2"/>
    <col min="13313" max="13313" width="8.3828125" style="2" customWidth="1"/>
    <col min="13314" max="13314" width="7.84375" style="2" customWidth="1"/>
    <col min="13315" max="13315" width="0" style="2" hidden="1" customWidth="1"/>
    <col min="13316" max="13316" width="38.15234375" style="2" customWidth="1"/>
    <col min="13317" max="13317" width="0" style="2" hidden="1" customWidth="1"/>
    <col min="13318" max="13318" width="14.69140625" style="2" customWidth="1"/>
    <col min="13319" max="13319" width="0" style="2" hidden="1" customWidth="1"/>
    <col min="13320" max="13320" width="13.84375" style="2" customWidth="1"/>
    <col min="13321" max="13322" width="0" style="2" hidden="1" customWidth="1"/>
    <col min="13323" max="13323" width="9.15234375" style="2" customWidth="1"/>
    <col min="13324" max="13324" width="12.3828125" style="2" customWidth="1"/>
    <col min="13325" max="13325" width="3.15234375" style="2" customWidth="1"/>
    <col min="13326" max="13326" width="17.3046875" style="2" customWidth="1"/>
    <col min="13327" max="13327" width="10.15234375" style="2" customWidth="1"/>
    <col min="13328" max="13328" width="0" style="2" hidden="1" customWidth="1"/>
    <col min="13329" max="13329" width="91.84375" style="2" customWidth="1"/>
    <col min="13330" max="13330" width="17.53515625" style="2" customWidth="1"/>
    <col min="13331" max="13331" width="11.53515625" style="2" customWidth="1"/>
    <col min="13332" max="13332" width="11.69140625" style="2" customWidth="1"/>
    <col min="13333" max="13568" width="11.3828125" style="2"/>
    <col min="13569" max="13569" width="8.3828125" style="2" customWidth="1"/>
    <col min="13570" max="13570" width="7.84375" style="2" customWidth="1"/>
    <col min="13571" max="13571" width="0" style="2" hidden="1" customWidth="1"/>
    <col min="13572" max="13572" width="38.15234375" style="2" customWidth="1"/>
    <col min="13573" max="13573" width="0" style="2" hidden="1" customWidth="1"/>
    <col min="13574" max="13574" width="14.69140625" style="2" customWidth="1"/>
    <col min="13575" max="13575" width="0" style="2" hidden="1" customWidth="1"/>
    <col min="13576" max="13576" width="13.84375" style="2" customWidth="1"/>
    <col min="13577" max="13578" width="0" style="2" hidden="1" customWidth="1"/>
    <col min="13579" max="13579" width="9.15234375" style="2" customWidth="1"/>
    <col min="13580" max="13580" width="12.3828125" style="2" customWidth="1"/>
    <col min="13581" max="13581" width="3.15234375" style="2" customWidth="1"/>
    <col min="13582" max="13582" width="17.3046875" style="2" customWidth="1"/>
    <col min="13583" max="13583" width="10.15234375" style="2" customWidth="1"/>
    <col min="13584" max="13584" width="0" style="2" hidden="1" customWidth="1"/>
    <col min="13585" max="13585" width="91.84375" style="2" customWidth="1"/>
    <col min="13586" max="13586" width="17.53515625" style="2" customWidth="1"/>
    <col min="13587" max="13587" width="11.53515625" style="2" customWidth="1"/>
    <col min="13588" max="13588" width="11.69140625" style="2" customWidth="1"/>
    <col min="13589" max="13824" width="11.3828125" style="2"/>
    <col min="13825" max="13825" width="8.3828125" style="2" customWidth="1"/>
    <col min="13826" max="13826" width="7.84375" style="2" customWidth="1"/>
    <col min="13827" max="13827" width="0" style="2" hidden="1" customWidth="1"/>
    <col min="13828" max="13828" width="38.15234375" style="2" customWidth="1"/>
    <col min="13829" max="13829" width="0" style="2" hidden="1" customWidth="1"/>
    <col min="13830" max="13830" width="14.69140625" style="2" customWidth="1"/>
    <col min="13831" max="13831" width="0" style="2" hidden="1" customWidth="1"/>
    <col min="13832" max="13832" width="13.84375" style="2" customWidth="1"/>
    <col min="13833" max="13834" width="0" style="2" hidden="1" customWidth="1"/>
    <col min="13835" max="13835" width="9.15234375" style="2" customWidth="1"/>
    <col min="13836" max="13836" width="12.3828125" style="2" customWidth="1"/>
    <col min="13837" max="13837" width="3.15234375" style="2" customWidth="1"/>
    <col min="13838" max="13838" width="17.3046875" style="2" customWidth="1"/>
    <col min="13839" max="13839" width="10.15234375" style="2" customWidth="1"/>
    <col min="13840" max="13840" width="0" style="2" hidden="1" customWidth="1"/>
    <col min="13841" max="13841" width="91.84375" style="2" customWidth="1"/>
    <col min="13842" max="13842" width="17.53515625" style="2" customWidth="1"/>
    <col min="13843" max="13843" width="11.53515625" style="2" customWidth="1"/>
    <col min="13844" max="13844" width="11.69140625" style="2" customWidth="1"/>
    <col min="13845" max="14080" width="11.3828125" style="2"/>
    <col min="14081" max="14081" width="8.3828125" style="2" customWidth="1"/>
    <col min="14082" max="14082" width="7.84375" style="2" customWidth="1"/>
    <col min="14083" max="14083" width="0" style="2" hidden="1" customWidth="1"/>
    <col min="14084" max="14084" width="38.15234375" style="2" customWidth="1"/>
    <col min="14085" max="14085" width="0" style="2" hidden="1" customWidth="1"/>
    <col min="14086" max="14086" width="14.69140625" style="2" customWidth="1"/>
    <col min="14087" max="14087" width="0" style="2" hidden="1" customWidth="1"/>
    <col min="14088" max="14088" width="13.84375" style="2" customWidth="1"/>
    <col min="14089" max="14090" width="0" style="2" hidden="1" customWidth="1"/>
    <col min="14091" max="14091" width="9.15234375" style="2" customWidth="1"/>
    <col min="14092" max="14092" width="12.3828125" style="2" customWidth="1"/>
    <col min="14093" max="14093" width="3.15234375" style="2" customWidth="1"/>
    <col min="14094" max="14094" width="17.3046875" style="2" customWidth="1"/>
    <col min="14095" max="14095" width="10.15234375" style="2" customWidth="1"/>
    <col min="14096" max="14096" width="0" style="2" hidden="1" customWidth="1"/>
    <col min="14097" max="14097" width="91.84375" style="2" customWidth="1"/>
    <col min="14098" max="14098" width="17.53515625" style="2" customWidth="1"/>
    <col min="14099" max="14099" width="11.53515625" style="2" customWidth="1"/>
    <col min="14100" max="14100" width="11.69140625" style="2" customWidth="1"/>
    <col min="14101" max="14336" width="11.3828125" style="2"/>
    <col min="14337" max="14337" width="8.3828125" style="2" customWidth="1"/>
    <col min="14338" max="14338" width="7.84375" style="2" customWidth="1"/>
    <col min="14339" max="14339" width="0" style="2" hidden="1" customWidth="1"/>
    <col min="14340" max="14340" width="38.15234375" style="2" customWidth="1"/>
    <col min="14341" max="14341" width="0" style="2" hidden="1" customWidth="1"/>
    <col min="14342" max="14342" width="14.69140625" style="2" customWidth="1"/>
    <col min="14343" max="14343" width="0" style="2" hidden="1" customWidth="1"/>
    <col min="14344" max="14344" width="13.84375" style="2" customWidth="1"/>
    <col min="14345" max="14346" width="0" style="2" hidden="1" customWidth="1"/>
    <col min="14347" max="14347" width="9.15234375" style="2" customWidth="1"/>
    <col min="14348" max="14348" width="12.3828125" style="2" customWidth="1"/>
    <col min="14349" max="14349" width="3.15234375" style="2" customWidth="1"/>
    <col min="14350" max="14350" width="17.3046875" style="2" customWidth="1"/>
    <col min="14351" max="14351" width="10.15234375" style="2" customWidth="1"/>
    <col min="14352" max="14352" width="0" style="2" hidden="1" customWidth="1"/>
    <col min="14353" max="14353" width="91.84375" style="2" customWidth="1"/>
    <col min="14354" max="14354" width="17.53515625" style="2" customWidth="1"/>
    <col min="14355" max="14355" width="11.53515625" style="2" customWidth="1"/>
    <col min="14356" max="14356" width="11.69140625" style="2" customWidth="1"/>
    <col min="14357" max="14592" width="11.3828125" style="2"/>
    <col min="14593" max="14593" width="8.3828125" style="2" customWidth="1"/>
    <col min="14594" max="14594" width="7.84375" style="2" customWidth="1"/>
    <col min="14595" max="14595" width="0" style="2" hidden="1" customWidth="1"/>
    <col min="14596" max="14596" width="38.15234375" style="2" customWidth="1"/>
    <col min="14597" max="14597" width="0" style="2" hidden="1" customWidth="1"/>
    <col min="14598" max="14598" width="14.69140625" style="2" customWidth="1"/>
    <col min="14599" max="14599" width="0" style="2" hidden="1" customWidth="1"/>
    <col min="14600" max="14600" width="13.84375" style="2" customWidth="1"/>
    <col min="14601" max="14602" width="0" style="2" hidden="1" customWidth="1"/>
    <col min="14603" max="14603" width="9.15234375" style="2" customWidth="1"/>
    <col min="14604" max="14604" width="12.3828125" style="2" customWidth="1"/>
    <col min="14605" max="14605" width="3.15234375" style="2" customWidth="1"/>
    <col min="14606" max="14606" width="17.3046875" style="2" customWidth="1"/>
    <col min="14607" max="14607" width="10.15234375" style="2" customWidth="1"/>
    <col min="14608" max="14608" width="0" style="2" hidden="1" customWidth="1"/>
    <col min="14609" max="14609" width="91.84375" style="2" customWidth="1"/>
    <col min="14610" max="14610" width="17.53515625" style="2" customWidth="1"/>
    <col min="14611" max="14611" width="11.53515625" style="2" customWidth="1"/>
    <col min="14612" max="14612" width="11.69140625" style="2" customWidth="1"/>
    <col min="14613" max="14848" width="11.3828125" style="2"/>
    <col min="14849" max="14849" width="8.3828125" style="2" customWidth="1"/>
    <col min="14850" max="14850" width="7.84375" style="2" customWidth="1"/>
    <col min="14851" max="14851" width="0" style="2" hidden="1" customWidth="1"/>
    <col min="14852" max="14852" width="38.15234375" style="2" customWidth="1"/>
    <col min="14853" max="14853" width="0" style="2" hidden="1" customWidth="1"/>
    <col min="14854" max="14854" width="14.69140625" style="2" customWidth="1"/>
    <col min="14855" max="14855" width="0" style="2" hidden="1" customWidth="1"/>
    <col min="14856" max="14856" width="13.84375" style="2" customWidth="1"/>
    <col min="14857" max="14858" width="0" style="2" hidden="1" customWidth="1"/>
    <col min="14859" max="14859" width="9.15234375" style="2" customWidth="1"/>
    <col min="14860" max="14860" width="12.3828125" style="2" customWidth="1"/>
    <col min="14861" max="14861" width="3.15234375" style="2" customWidth="1"/>
    <col min="14862" max="14862" width="17.3046875" style="2" customWidth="1"/>
    <col min="14863" max="14863" width="10.15234375" style="2" customWidth="1"/>
    <col min="14864" max="14864" width="0" style="2" hidden="1" customWidth="1"/>
    <col min="14865" max="14865" width="91.84375" style="2" customWidth="1"/>
    <col min="14866" max="14866" width="17.53515625" style="2" customWidth="1"/>
    <col min="14867" max="14867" width="11.53515625" style="2" customWidth="1"/>
    <col min="14868" max="14868" width="11.69140625" style="2" customWidth="1"/>
    <col min="14869" max="15104" width="11.3828125" style="2"/>
    <col min="15105" max="15105" width="8.3828125" style="2" customWidth="1"/>
    <col min="15106" max="15106" width="7.84375" style="2" customWidth="1"/>
    <col min="15107" max="15107" width="0" style="2" hidden="1" customWidth="1"/>
    <col min="15108" max="15108" width="38.15234375" style="2" customWidth="1"/>
    <col min="15109" max="15109" width="0" style="2" hidden="1" customWidth="1"/>
    <col min="15110" max="15110" width="14.69140625" style="2" customWidth="1"/>
    <col min="15111" max="15111" width="0" style="2" hidden="1" customWidth="1"/>
    <col min="15112" max="15112" width="13.84375" style="2" customWidth="1"/>
    <col min="15113" max="15114" width="0" style="2" hidden="1" customWidth="1"/>
    <col min="15115" max="15115" width="9.15234375" style="2" customWidth="1"/>
    <col min="15116" max="15116" width="12.3828125" style="2" customWidth="1"/>
    <col min="15117" max="15117" width="3.15234375" style="2" customWidth="1"/>
    <col min="15118" max="15118" width="17.3046875" style="2" customWidth="1"/>
    <col min="15119" max="15119" width="10.15234375" style="2" customWidth="1"/>
    <col min="15120" max="15120" width="0" style="2" hidden="1" customWidth="1"/>
    <col min="15121" max="15121" width="91.84375" style="2" customWidth="1"/>
    <col min="15122" max="15122" width="17.53515625" style="2" customWidth="1"/>
    <col min="15123" max="15123" width="11.53515625" style="2" customWidth="1"/>
    <col min="15124" max="15124" width="11.69140625" style="2" customWidth="1"/>
    <col min="15125" max="15360" width="11.3828125" style="2"/>
    <col min="15361" max="15361" width="8.3828125" style="2" customWidth="1"/>
    <col min="15362" max="15362" width="7.84375" style="2" customWidth="1"/>
    <col min="15363" max="15363" width="0" style="2" hidden="1" customWidth="1"/>
    <col min="15364" max="15364" width="38.15234375" style="2" customWidth="1"/>
    <col min="15365" max="15365" width="0" style="2" hidden="1" customWidth="1"/>
    <col min="15366" max="15366" width="14.69140625" style="2" customWidth="1"/>
    <col min="15367" max="15367" width="0" style="2" hidden="1" customWidth="1"/>
    <col min="15368" max="15368" width="13.84375" style="2" customWidth="1"/>
    <col min="15369" max="15370" width="0" style="2" hidden="1" customWidth="1"/>
    <col min="15371" max="15371" width="9.15234375" style="2" customWidth="1"/>
    <col min="15372" max="15372" width="12.3828125" style="2" customWidth="1"/>
    <col min="15373" max="15373" width="3.15234375" style="2" customWidth="1"/>
    <col min="15374" max="15374" width="17.3046875" style="2" customWidth="1"/>
    <col min="15375" max="15375" width="10.15234375" style="2" customWidth="1"/>
    <col min="15376" max="15376" width="0" style="2" hidden="1" customWidth="1"/>
    <col min="15377" max="15377" width="91.84375" style="2" customWidth="1"/>
    <col min="15378" max="15378" width="17.53515625" style="2" customWidth="1"/>
    <col min="15379" max="15379" width="11.53515625" style="2" customWidth="1"/>
    <col min="15380" max="15380" width="11.69140625" style="2" customWidth="1"/>
    <col min="15381" max="15616" width="11.3828125" style="2"/>
    <col min="15617" max="15617" width="8.3828125" style="2" customWidth="1"/>
    <col min="15618" max="15618" width="7.84375" style="2" customWidth="1"/>
    <col min="15619" max="15619" width="0" style="2" hidden="1" customWidth="1"/>
    <col min="15620" max="15620" width="38.15234375" style="2" customWidth="1"/>
    <col min="15621" max="15621" width="0" style="2" hidden="1" customWidth="1"/>
    <col min="15622" max="15622" width="14.69140625" style="2" customWidth="1"/>
    <col min="15623" max="15623" width="0" style="2" hidden="1" customWidth="1"/>
    <col min="15624" max="15624" width="13.84375" style="2" customWidth="1"/>
    <col min="15625" max="15626" width="0" style="2" hidden="1" customWidth="1"/>
    <col min="15627" max="15627" width="9.15234375" style="2" customWidth="1"/>
    <col min="15628" max="15628" width="12.3828125" style="2" customWidth="1"/>
    <col min="15629" max="15629" width="3.15234375" style="2" customWidth="1"/>
    <col min="15630" max="15630" width="17.3046875" style="2" customWidth="1"/>
    <col min="15631" max="15631" width="10.15234375" style="2" customWidth="1"/>
    <col min="15632" max="15632" width="0" style="2" hidden="1" customWidth="1"/>
    <col min="15633" max="15633" width="91.84375" style="2" customWidth="1"/>
    <col min="15634" max="15634" width="17.53515625" style="2" customWidth="1"/>
    <col min="15635" max="15635" width="11.53515625" style="2" customWidth="1"/>
    <col min="15636" max="15636" width="11.69140625" style="2" customWidth="1"/>
    <col min="15637" max="15872" width="11.3828125" style="2"/>
    <col min="15873" max="15873" width="8.3828125" style="2" customWidth="1"/>
    <col min="15874" max="15874" width="7.84375" style="2" customWidth="1"/>
    <col min="15875" max="15875" width="0" style="2" hidden="1" customWidth="1"/>
    <col min="15876" max="15876" width="38.15234375" style="2" customWidth="1"/>
    <col min="15877" max="15877" width="0" style="2" hidden="1" customWidth="1"/>
    <col min="15878" max="15878" width="14.69140625" style="2" customWidth="1"/>
    <col min="15879" max="15879" width="0" style="2" hidden="1" customWidth="1"/>
    <col min="15880" max="15880" width="13.84375" style="2" customWidth="1"/>
    <col min="15881" max="15882" width="0" style="2" hidden="1" customWidth="1"/>
    <col min="15883" max="15883" width="9.15234375" style="2" customWidth="1"/>
    <col min="15884" max="15884" width="12.3828125" style="2" customWidth="1"/>
    <col min="15885" max="15885" width="3.15234375" style="2" customWidth="1"/>
    <col min="15886" max="15886" width="17.3046875" style="2" customWidth="1"/>
    <col min="15887" max="15887" width="10.15234375" style="2" customWidth="1"/>
    <col min="15888" max="15888" width="0" style="2" hidden="1" customWidth="1"/>
    <col min="15889" max="15889" width="91.84375" style="2" customWidth="1"/>
    <col min="15890" max="15890" width="17.53515625" style="2" customWidth="1"/>
    <col min="15891" max="15891" width="11.53515625" style="2" customWidth="1"/>
    <col min="15892" max="15892" width="11.69140625" style="2" customWidth="1"/>
    <col min="15893" max="16128" width="11.3828125" style="2"/>
    <col min="16129" max="16129" width="8.3828125" style="2" customWidth="1"/>
    <col min="16130" max="16130" width="7.84375" style="2" customWidth="1"/>
    <col min="16131" max="16131" width="0" style="2" hidden="1" customWidth="1"/>
    <col min="16132" max="16132" width="38.15234375" style="2" customWidth="1"/>
    <col min="16133" max="16133" width="0" style="2" hidden="1" customWidth="1"/>
    <col min="16134" max="16134" width="14.69140625" style="2" customWidth="1"/>
    <col min="16135" max="16135" width="0" style="2" hidden="1" customWidth="1"/>
    <col min="16136" max="16136" width="13.84375" style="2" customWidth="1"/>
    <col min="16137" max="16138" width="0" style="2" hidden="1" customWidth="1"/>
    <col min="16139" max="16139" width="9.15234375" style="2" customWidth="1"/>
    <col min="16140" max="16140" width="12.3828125" style="2" customWidth="1"/>
    <col min="16141" max="16141" width="3.15234375" style="2" customWidth="1"/>
    <col min="16142" max="16142" width="17.3046875" style="2" customWidth="1"/>
    <col min="16143" max="16143" width="10.15234375" style="2" customWidth="1"/>
    <col min="16144" max="16144" width="0" style="2" hidden="1" customWidth="1"/>
    <col min="16145" max="16145" width="91.84375" style="2" customWidth="1"/>
    <col min="16146" max="16146" width="17.53515625" style="2" customWidth="1"/>
    <col min="16147" max="16147" width="11.53515625" style="2" customWidth="1"/>
    <col min="16148" max="16148" width="11.69140625" style="2" customWidth="1"/>
    <col min="16149" max="16384" width="11.3828125" style="2"/>
  </cols>
  <sheetData>
    <row r="1" spans="1:17" ht="15" customHeight="1" x14ac:dyDescent="0.3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"/>
      <c r="N1" s="1"/>
      <c r="O1" s="1"/>
      <c r="P1" s="1"/>
      <c r="Q1" s="1"/>
    </row>
    <row r="2" spans="1:17" ht="9" customHeight="1" x14ac:dyDescent="0.35">
      <c r="A2" s="1"/>
      <c r="B2" s="1"/>
      <c r="C2" s="1"/>
      <c r="D2" s="1"/>
      <c r="E2" s="1"/>
      <c r="F2" s="157"/>
      <c r="G2" s="157"/>
      <c r="H2" s="157"/>
      <c r="I2" s="157"/>
      <c r="J2" s="157"/>
      <c r="K2" s="157"/>
      <c r="L2" s="157"/>
      <c r="M2" s="1"/>
      <c r="N2" s="1"/>
      <c r="O2" s="1"/>
      <c r="P2" s="1"/>
      <c r="Q2" s="1"/>
    </row>
    <row r="3" spans="1:17" ht="17.5" customHeight="1" x14ac:dyDescent="0.35">
      <c r="A3" s="178" t="s">
        <v>72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"/>
      <c r="N3" s="1"/>
      <c r="O3" s="1"/>
      <c r="P3" s="1"/>
      <c r="Q3" s="1"/>
    </row>
    <row r="4" spans="1:17" ht="9" customHeight="1" x14ac:dyDescent="0.4">
      <c r="A4" s="1"/>
      <c r="B4" s="3"/>
      <c r="C4" s="3"/>
      <c r="D4" s="3"/>
      <c r="E4" s="4"/>
      <c r="F4" s="26"/>
      <c r="G4" s="157"/>
      <c r="H4" s="157"/>
      <c r="I4" s="157"/>
      <c r="J4" s="157"/>
      <c r="K4" s="157"/>
      <c r="L4" s="157"/>
      <c r="M4" s="1"/>
      <c r="N4" s="5"/>
      <c r="O4" s="1"/>
      <c r="P4" s="1"/>
      <c r="Q4" s="1"/>
    </row>
    <row r="5" spans="1:17" ht="16.95" customHeight="1" x14ac:dyDescent="0.35">
      <c r="A5" s="179" t="s">
        <v>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49"/>
      <c r="N5" s="49"/>
      <c r="O5" s="49"/>
      <c r="P5" s="1"/>
      <c r="Q5" s="1"/>
    </row>
    <row r="6" spans="1:17" ht="9" customHeight="1" x14ac:dyDescent="0.35">
      <c r="A6" s="1"/>
      <c r="B6" s="1"/>
      <c r="C6" s="1"/>
      <c r="D6" s="1"/>
      <c r="E6" s="1"/>
      <c r="F6" s="157"/>
      <c r="G6" s="157"/>
      <c r="H6" s="157"/>
      <c r="I6" s="157"/>
      <c r="J6" s="157"/>
      <c r="K6" s="157"/>
      <c r="L6" s="157"/>
      <c r="M6" s="49"/>
      <c r="N6" s="53"/>
      <c r="O6" s="53"/>
      <c r="P6" s="53"/>
      <c r="Q6" s="53"/>
    </row>
    <row r="7" spans="1:17" ht="12.9" x14ac:dyDescent="0.35">
      <c r="A7" s="6" t="s">
        <v>2</v>
      </c>
      <c r="B7" s="7" t="s">
        <v>3</v>
      </c>
      <c r="C7" s="7" t="s">
        <v>4</v>
      </c>
      <c r="D7" s="7" t="s">
        <v>5</v>
      </c>
      <c r="E7" s="154">
        <v>2009</v>
      </c>
      <c r="F7" s="158">
        <v>2020</v>
      </c>
      <c r="G7" s="159">
        <v>2010</v>
      </c>
      <c r="H7" s="159">
        <v>2021</v>
      </c>
      <c r="I7" s="160" t="s">
        <v>6</v>
      </c>
      <c r="J7" s="161" t="s">
        <v>7</v>
      </c>
      <c r="K7" s="159" t="s">
        <v>8</v>
      </c>
      <c r="L7" s="159" t="s">
        <v>7</v>
      </c>
      <c r="M7" s="49"/>
      <c r="N7" s="53"/>
      <c r="O7" s="53"/>
      <c r="P7" s="53"/>
      <c r="Q7" s="53" t="s">
        <v>9</v>
      </c>
    </row>
    <row r="8" spans="1:17" s="14" customFormat="1" ht="24.75" customHeight="1" x14ac:dyDescent="0.35">
      <c r="A8" s="29" t="s">
        <v>82</v>
      </c>
      <c r="B8" s="9">
        <v>65001</v>
      </c>
      <c r="C8" s="9"/>
      <c r="D8" s="75" t="s">
        <v>83</v>
      </c>
      <c r="E8" s="155"/>
      <c r="F8" s="11">
        <v>0</v>
      </c>
      <c r="G8" s="12"/>
      <c r="H8" s="11">
        <v>24249.5</v>
      </c>
      <c r="I8" s="13"/>
      <c r="J8" s="10"/>
      <c r="K8" s="17">
        <f>(H8-F8)/H8</f>
        <v>1</v>
      </c>
      <c r="L8" s="15"/>
      <c r="M8" s="50"/>
      <c r="N8" s="54"/>
      <c r="O8" s="54"/>
      <c r="P8" s="55"/>
      <c r="Q8" s="56"/>
    </row>
    <row r="9" spans="1:17" ht="20.149999999999999" customHeight="1" x14ac:dyDescent="0.35">
      <c r="A9" s="76" t="s">
        <v>10</v>
      </c>
      <c r="B9" s="77">
        <v>65001</v>
      </c>
      <c r="C9" s="77"/>
      <c r="D9" s="79" t="s">
        <v>73</v>
      </c>
      <c r="E9" s="156"/>
      <c r="F9" s="11">
        <v>155952.91</v>
      </c>
      <c r="G9" s="16"/>
      <c r="H9" s="11">
        <v>155952.91</v>
      </c>
      <c r="I9" s="17"/>
      <c r="J9" s="15"/>
      <c r="K9" s="17">
        <f>(H9-F9)/F9</f>
        <v>0</v>
      </c>
      <c r="L9" s="15">
        <f>H9-F9</f>
        <v>0</v>
      </c>
      <c r="M9" s="49"/>
      <c r="N9" s="53"/>
      <c r="O9" s="53"/>
      <c r="P9" s="53"/>
      <c r="Q9" s="53"/>
    </row>
    <row r="10" spans="1:17" ht="20.149999999999999" customHeight="1" x14ac:dyDescent="0.35">
      <c r="A10" s="76" t="s">
        <v>11</v>
      </c>
      <c r="B10" s="77">
        <v>22706</v>
      </c>
      <c r="C10" s="77"/>
      <c r="D10" s="79" t="s">
        <v>76</v>
      </c>
      <c r="E10" s="156"/>
      <c r="F10" s="11">
        <v>24200</v>
      </c>
      <c r="G10" s="16"/>
      <c r="H10" s="11">
        <v>24200</v>
      </c>
      <c r="I10" s="17"/>
      <c r="J10" s="15"/>
      <c r="K10" s="17">
        <f>(H10-F10)/F10</f>
        <v>0</v>
      </c>
      <c r="L10" s="15">
        <f>H10-F10</f>
        <v>0</v>
      </c>
      <c r="M10" s="49"/>
      <c r="N10" s="53"/>
      <c r="O10" s="53"/>
      <c r="P10" s="53"/>
      <c r="Q10" s="53"/>
    </row>
    <row r="11" spans="1:17" ht="20.149999999999999" customHeight="1" x14ac:dyDescent="0.35">
      <c r="A11" s="76" t="s">
        <v>11</v>
      </c>
      <c r="B11" s="77">
        <v>22799</v>
      </c>
      <c r="C11" s="77"/>
      <c r="D11" s="79" t="s">
        <v>12</v>
      </c>
      <c r="E11" s="156"/>
      <c r="F11" s="11">
        <v>5000</v>
      </c>
      <c r="G11" s="16"/>
      <c r="H11" s="11">
        <v>5000</v>
      </c>
      <c r="I11" s="17"/>
      <c r="J11" s="15"/>
      <c r="K11" s="17">
        <f>(H11-F11)/F11</f>
        <v>0</v>
      </c>
      <c r="L11" s="15">
        <f>H11-F11</f>
        <v>0</v>
      </c>
      <c r="M11" s="49"/>
      <c r="N11" s="57"/>
      <c r="O11" s="53"/>
      <c r="P11" s="53"/>
      <c r="Q11" s="53"/>
    </row>
    <row r="12" spans="1:17" ht="9" customHeight="1" x14ac:dyDescent="0.35">
      <c r="A12" s="1"/>
      <c r="B12" s="18"/>
      <c r="C12" s="18"/>
      <c r="D12" s="18"/>
      <c r="E12" s="19"/>
      <c r="F12" s="19"/>
      <c r="G12" s="20"/>
      <c r="H12" s="63"/>
      <c r="I12" s="21"/>
      <c r="J12" s="19"/>
      <c r="K12" s="21"/>
      <c r="L12" s="19"/>
      <c r="M12" s="49"/>
      <c r="N12" s="53"/>
      <c r="O12" s="53"/>
      <c r="P12" s="53"/>
      <c r="Q12" s="53"/>
    </row>
    <row r="13" spans="1:17" ht="12.9" x14ac:dyDescent="0.35">
      <c r="A13" s="1"/>
      <c r="B13" s="18"/>
      <c r="C13" s="18"/>
      <c r="D13" s="64" t="s">
        <v>13</v>
      </c>
      <c r="E13" s="65"/>
      <c r="F13" s="66">
        <v>151</v>
      </c>
      <c r="G13" s="22"/>
      <c r="H13" s="63"/>
      <c r="I13" s="72"/>
      <c r="J13" s="73"/>
      <c r="K13" s="72"/>
      <c r="L13" s="73"/>
      <c r="M13" s="49"/>
      <c r="N13" s="53"/>
      <c r="O13" s="53"/>
      <c r="P13" s="53"/>
      <c r="Q13" s="53"/>
    </row>
    <row r="14" spans="1:17" ht="12.9" x14ac:dyDescent="0.35">
      <c r="A14" s="1"/>
      <c r="B14" s="18"/>
      <c r="C14" s="18"/>
      <c r="D14" s="67" t="s">
        <v>14</v>
      </c>
      <c r="E14" s="68">
        <f>SUM(E8:E13)</f>
        <v>0</v>
      </c>
      <c r="F14" s="69">
        <f>SUM(F8:F11)</f>
        <v>185152.91</v>
      </c>
      <c r="G14" s="69">
        <f>SUM(G8:G13)</f>
        <v>0</v>
      </c>
      <c r="H14" s="71">
        <f>SUM(H8:H13)</f>
        <v>209402.41</v>
      </c>
      <c r="I14" s="70" t="e">
        <f>J14/E14</f>
        <v>#DIV/0!</v>
      </c>
      <c r="J14" s="68">
        <f>G14-E14</f>
        <v>0</v>
      </c>
      <c r="K14" s="70">
        <f>L14/F14</f>
        <v>0.13097012625942525</v>
      </c>
      <c r="L14" s="68">
        <f>H14-F14</f>
        <v>24249.5</v>
      </c>
      <c r="M14" s="49"/>
      <c r="N14" s="53"/>
      <c r="O14" s="62">
        <f>H14+H27</f>
        <v>323402.41000000003</v>
      </c>
      <c r="P14" s="53"/>
      <c r="Q14" s="53"/>
    </row>
    <row r="15" spans="1:17" ht="9" customHeight="1" x14ac:dyDescent="0.35">
      <c r="A15" s="1"/>
      <c r="B15" s="18"/>
      <c r="C15" s="18"/>
      <c r="D15" s="18"/>
      <c r="E15" s="19"/>
      <c r="F15" s="19"/>
      <c r="G15" s="20"/>
      <c r="H15" s="63"/>
      <c r="I15" s="21"/>
      <c r="J15" s="19"/>
      <c r="K15" s="21"/>
      <c r="L15" s="19"/>
      <c r="M15" s="49"/>
      <c r="N15" s="53"/>
      <c r="O15" s="53"/>
      <c r="P15" s="53"/>
      <c r="Q15" s="53"/>
    </row>
    <row r="16" spans="1:17" ht="28.5" customHeight="1" x14ac:dyDescent="0.35">
      <c r="A16" s="29" t="s">
        <v>77</v>
      </c>
      <c r="B16" s="9">
        <v>65001</v>
      </c>
      <c r="C16" s="9"/>
      <c r="D16" s="75" t="s">
        <v>79</v>
      </c>
      <c r="E16" s="15"/>
      <c r="F16" s="11">
        <v>0</v>
      </c>
      <c r="G16" s="16"/>
      <c r="H16" s="11">
        <v>50000</v>
      </c>
      <c r="I16" s="17"/>
      <c r="J16" s="15"/>
      <c r="K16" s="17"/>
      <c r="L16" s="15">
        <f>H16-F16</f>
        <v>50000</v>
      </c>
      <c r="M16" s="49"/>
      <c r="N16" s="58"/>
      <c r="O16" s="53"/>
      <c r="P16" s="53"/>
      <c r="Q16" s="53"/>
    </row>
    <row r="17" spans="1:17" s="14" customFormat="1" ht="24.75" customHeight="1" x14ac:dyDescent="0.35">
      <c r="A17" s="29" t="s">
        <v>84</v>
      </c>
      <c r="B17" s="9">
        <v>65001</v>
      </c>
      <c r="C17" s="9"/>
      <c r="D17" s="75" t="s">
        <v>85</v>
      </c>
      <c r="E17" s="10"/>
      <c r="F17" s="11">
        <v>0</v>
      </c>
      <c r="G17" s="12"/>
      <c r="H17" s="11">
        <v>50000</v>
      </c>
      <c r="I17" s="13"/>
      <c r="J17" s="10"/>
      <c r="K17" s="17"/>
      <c r="L17" s="15"/>
      <c r="M17" s="50"/>
      <c r="N17" s="54"/>
      <c r="O17" s="54"/>
      <c r="P17" s="55"/>
      <c r="Q17" s="56"/>
    </row>
    <row r="18" spans="1:17" ht="20.149999999999999" customHeight="1" x14ac:dyDescent="0.35">
      <c r="A18" s="76" t="s">
        <v>16</v>
      </c>
      <c r="B18" s="77">
        <v>65001</v>
      </c>
      <c r="C18" s="77"/>
      <c r="D18" s="77" t="s">
        <v>17</v>
      </c>
      <c r="E18" s="82"/>
      <c r="F18" s="86">
        <v>0</v>
      </c>
      <c r="G18" s="84"/>
      <c r="H18" s="86">
        <v>0</v>
      </c>
      <c r="I18" s="85"/>
      <c r="J18" s="82"/>
      <c r="K18" s="85"/>
      <c r="L18" s="82">
        <f>H18-F18</f>
        <v>0</v>
      </c>
      <c r="M18" s="49"/>
      <c r="N18" s="58"/>
      <c r="O18" s="62">
        <f>H14+H27</f>
        <v>323402.41000000003</v>
      </c>
      <c r="P18" s="53"/>
      <c r="Q18" s="53"/>
    </row>
    <row r="19" spans="1:17" ht="20.149999999999999" customHeight="1" x14ac:dyDescent="0.35">
      <c r="A19" s="76" t="s">
        <v>89</v>
      </c>
      <c r="B19" s="77">
        <v>65001</v>
      </c>
      <c r="C19" s="78"/>
      <c r="D19" s="79" t="s">
        <v>90</v>
      </c>
      <c r="E19" s="99"/>
      <c r="F19" s="86">
        <v>26000</v>
      </c>
      <c r="G19" s="100"/>
      <c r="H19" s="86">
        <v>0</v>
      </c>
      <c r="I19" s="101"/>
      <c r="J19" s="99"/>
      <c r="K19" s="85"/>
      <c r="L19" s="82"/>
      <c r="M19" s="49"/>
      <c r="N19" s="59"/>
      <c r="O19" s="59"/>
      <c r="P19" s="60"/>
      <c r="Q19" s="61"/>
    </row>
    <row r="20" spans="1:17" ht="20.149999999999999" customHeight="1" x14ac:dyDescent="0.35">
      <c r="A20" s="76" t="s">
        <v>15</v>
      </c>
      <c r="B20" s="77">
        <v>65001</v>
      </c>
      <c r="C20" s="78"/>
      <c r="D20" s="79" t="s">
        <v>91</v>
      </c>
      <c r="E20" s="99"/>
      <c r="F20" s="86">
        <v>50000</v>
      </c>
      <c r="G20" s="100"/>
      <c r="H20" s="86">
        <v>0</v>
      </c>
      <c r="I20" s="101"/>
      <c r="J20" s="99"/>
      <c r="K20" s="85"/>
      <c r="L20" s="82"/>
      <c r="M20" s="49"/>
      <c r="N20" s="59"/>
      <c r="O20" s="59"/>
      <c r="P20" s="60"/>
      <c r="Q20" s="61"/>
    </row>
    <row r="21" spans="1:17" ht="20.149999999999999" customHeight="1" x14ac:dyDescent="0.35">
      <c r="A21" s="76" t="s">
        <v>77</v>
      </c>
      <c r="B21" s="77">
        <v>65001</v>
      </c>
      <c r="C21" s="78"/>
      <c r="D21" s="79" t="s">
        <v>92</v>
      </c>
      <c r="E21" s="99"/>
      <c r="F21" s="86">
        <v>20000</v>
      </c>
      <c r="G21" s="100"/>
      <c r="H21" s="86">
        <v>0</v>
      </c>
      <c r="I21" s="101"/>
      <c r="J21" s="99"/>
      <c r="K21" s="85"/>
      <c r="L21" s="82"/>
      <c r="M21" s="49"/>
      <c r="N21" s="59"/>
      <c r="O21" s="59"/>
      <c r="P21" s="60"/>
      <c r="Q21" s="61"/>
    </row>
    <row r="22" spans="1:17" s="14" customFormat="1" ht="20.149999999999999" customHeight="1" x14ac:dyDescent="0.4">
      <c r="A22" s="76" t="s">
        <v>10</v>
      </c>
      <c r="B22" s="77">
        <v>65001</v>
      </c>
      <c r="C22" s="77">
        <v>31100</v>
      </c>
      <c r="D22" s="79" t="s">
        <v>78</v>
      </c>
      <c r="E22" s="82">
        <v>2605.39</v>
      </c>
      <c r="F22" s="86">
        <v>14000</v>
      </c>
      <c r="G22" s="84">
        <v>2600</v>
      </c>
      <c r="H22" s="86">
        <v>14000</v>
      </c>
      <c r="I22" s="85">
        <f>J22/E22</f>
        <v>-2.0687881660710577E-3</v>
      </c>
      <c r="J22" s="82">
        <f>G22-E22</f>
        <v>-5.3899999999998727</v>
      </c>
      <c r="K22" s="85">
        <f>(H22-F22)/H22</f>
        <v>0</v>
      </c>
      <c r="L22" s="82">
        <f>H22-F22</f>
        <v>0</v>
      </c>
      <c r="M22" s="50"/>
      <c r="N22" s="54"/>
      <c r="O22" s="54"/>
      <c r="P22" s="55"/>
      <c r="Q22" s="56"/>
    </row>
    <row r="23" spans="1:17" ht="20.149999999999999" customHeight="1" x14ac:dyDescent="0.35">
      <c r="A23" s="76" t="s">
        <v>93</v>
      </c>
      <c r="B23" s="77">
        <v>65001</v>
      </c>
      <c r="C23" s="78"/>
      <c r="D23" s="79" t="s">
        <v>94</v>
      </c>
      <c r="E23" s="99"/>
      <c r="F23" s="86">
        <v>12000</v>
      </c>
      <c r="G23" s="100"/>
      <c r="H23" s="83">
        <v>0</v>
      </c>
      <c r="I23" s="101"/>
      <c r="J23" s="99"/>
      <c r="K23" s="85"/>
      <c r="L23" s="82"/>
      <c r="M23" s="49"/>
      <c r="N23" s="59"/>
      <c r="O23" s="59"/>
      <c r="P23" s="60"/>
      <c r="Q23" s="61"/>
    </row>
    <row r="24" spans="1:17" ht="20.149999999999999" customHeight="1" x14ac:dyDescent="0.35">
      <c r="A24" s="76" t="s">
        <v>95</v>
      </c>
      <c r="B24" s="77">
        <v>65001</v>
      </c>
      <c r="C24" s="78"/>
      <c r="D24" s="79" t="s">
        <v>96</v>
      </c>
      <c r="E24" s="99"/>
      <c r="F24" s="86">
        <v>28000</v>
      </c>
      <c r="G24" s="100"/>
      <c r="H24" s="83">
        <v>0</v>
      </c>
      <c r="I24" s="101"/>
      <c r="J24" s="99"/>
      <c r="K24" s="85"/>
      <c r="L24" s="82"/>
      <c r="M24" s="49"/>
      <c r="N24" s="59"/>
      <c r="O24" s="59"/>
      <c r="P24" s="60"/>
      <c r="Q24" s="61"/>
    </row>
    <row r="25" spans="1:17" ht="9" customHeight="1" x14ac:dyDescent="0.35">
      <c r="A25" s="30"/>
      <c r="B25" s="87"/>
      <c r="C25" s="87"/>
      <c r="D25" s="87"/>
      <c r="E25" s="102"/>
      <c r="F25" s="102"/>
      <c r="G25" s="103"/>
      <c r="H25" s="102"/>
      <c r="I25" s="104"/>
      <c r="J25" s="102"/>
      <c r="K25" s="104"/>
      <c r="L25" s="102"/>
      <c r="M25" s="49"/>
      <c r="N25" s="53"/>
      <c r="O25" s="53"/>
      <c r="P25" s="53"/>
      <c r="Q25" s="53"/>
    </row>
    <row r="26" spans="1:17" ht="17.149999999999999" customHeight="1" x14ac:dyDescent="0.35">
      <c r="A26" s="30"/>
      <c r="B26" s="87"/>
      <c r="C26" s="87"/>
      <c r="D26" s="88" t="s">
        <v>13</v>
      </c>
      <c r="E26" s="89"/>
      <c r="F26" s="90">
        <v>172</v>
      </c>
      <c r="G26" s="105"/>
      <c r="H26" s="106"/>
      <c r="I26" s="107"/>
      <c r="J26" s="106"/>
      <c r="K26" s="107"/>
      <c r="L26" s="106"/>
      <c r="M26" s="49"/>
      <c r="N26" s="53"/>
      <c r="O26" s="53"/>
      <c r="P26" s="53"/>
      <c r="Q26" s="53"/>
    </row>
    <row r="27" spans="1:17" ht="17.149999999999999" customHeight="1" x14ac:dyDescent="0.35">
      <c r="A27" s="30"/>
      <c r="B27" s="87"/>
      <c r="C27" s="87"/>
      <c r="D27" s="94" t="s">
        <v>18</v>
      </c>
      <c r="E27" s="95">
        <f>SUM(E18:E26)</f>
        <v>2605.39</v>
      </c>
      <c r="F27" s="96">
        <f>F19+F20+F21+F22+F23+F24</f>
        <v>150000</v>
      </c>
      <c r="G27" s="96">
        <f t="shared" ref="G27" si="0">G19+G20+G21+G22+G23+G24</f>
        <v>2600</v>
      </c>
      <c r="H27" s="96">
        <f>SUM(H16:H24)</f>
        <v>114000</v>
      </c>
      <c r="I27" s="108">
        <f>J27/E27</f>
        <v>-2.0687881660710577E-3</v>
      </c>
      <c r="J27" s="95">
        <f>G27-E27</f>
        <v>-5.3899999999998727</v>
      </c>
      <c r="K27" s="108"/>
      <c r="L27" s="95">
        <f>H27-F27</f>
        <v>-36000</v>
      </c>
      <c r="M27" s="51"/>
      <c r="N27" s="53"/>
      <c r="O27" s="53"/>
      <c r="P27" s="53"/>
      <c r="Q27" s="53"/>
    </row>
    <row r="28" spans="1:17" ht="9" customHeight="1" x14ac:dyDescent="0.35">
      <c r="A28" s="1"/>
      <c r="B28" s="18"/>
      <c r="C28" s="18"/>
      <c r="D28" s="25"/>
      <c r="E28" s="26"/>
      <c r="F28" s="26"/>
      <c r="G28" s="27"/>
      <c r="H28" s="26"/>
      <c r="I28" s="28"/>
      <c r="J28" s="26"/>
      <c r="K28" s="21"/>
      <c r="L28" s="19"/>
      <c r="M28" s="49"/>
      <c r="N28" s="53"/>
      <c r="O28" s="53"/>
      <c r="P28" s="53"/>
      <c r="Q28" s="53"/>
    </row>
    <row r="29" spans="1:17" ht="17.149999999999999" customHeight="1" x14ac:dyDescent="0.35">
      <c r="A29" s="76" t="s">
        <v>74</v>
      </c>
      <c r="B29" s="77">
        <v>65001</v>
      </c>
      <c r="C29" s="77">
        <v>31100</v>
      </c>
      <c r="D29" s="79" t="s">
        <v>75</v>
      </c>
      <c r="E29" s="82">
        <v>2605.39</v>
      </c>
      <c r="F29" s="83">
        <v>19000</v>
      </c>
      <c r="G29" s="84">
        <v>2600</v>
      </c>
      <c r="H29" s="83">
        <v>0</v>
      </c>
      <c r="I29" s="85">
        <f>J29/E29</f>
        <v>-2.0687881660710577E-3</v>
      </c>
      <c r="J29" s="82">
        <f>G29-E29</f>
        <v>-5.3899999999998727</v>
      </c>
      <c r="K29" s="85">
        <f>(H29-F29)/F29</f>
        <v>-1</v>
      </c>
      <c r="L29" s="82">
        <f>H29-F29</f>
        <v>-19000</v>
      </c>
      <c r="M29" s="49"/>
      <c r="N29" s="59"/>
      <c r="O29" s="59"/>
      <c r="P29" s="60"/>
      <c r="Q29" s="61"/>
    </row>
    <row r="30" spans="1:17" ht="17.149999999999999" customHeight="1" x14ac:dyDescent="0.35">
      <c r="A30" s="76" t="s">
        <v>19</v>
      </c>
      <c r="B30" s="77">
        <v>65001</v>
      </c>
      <c r="C30" s="77">
        <v>31100</v>
      </c>
      <c r="D30" s="79" t="s">
        <v>20</v>
      </c>
      <c r="E30" s="82">
        <v>2605.39</v>
      </c>
      <c r="F30" s="83">
        <v>63970.32</v>
      </c>
      <c r="G30" s="84">
        <v>2600</v>
      </c>
      <c r="H30" s="83">
        <v>0</v>
      </c>
      <c r="I30" s="85">
        <f>J30/E30</f>
        <v>-2.0687881660710577E-3</v>
      </c>
      <c r="J30" s="82">
        <f>G30-E30</f>
        <v>-5.3899999999998727</v>
      </c>
      <c r="K30" s="85">
        <f>(H30-F30)/F30</f>
        <v>-1</v>
      </c>
      <c r="L30" s="82">
        <f>H30-F30</f>
        <v>-63970.32</v>
      </c>
      <c r="M30" s="49"/>
      <c r="N30" s="59"/>
      <c r="O30" s="59"/>
      <c r="P30" s="60"/>
      <c r="Q30" s="61"/>
    </row>
    <row r="31" spans="1:17" ht="17.149999999999999" customHeight="1" x14ac:dyDescent="0.35">
      <c r="A31" s="76" t="s">
        <v>81</v>
      </c>
      <c r="B31" s="77">
        <v>65001</v>
      </c>
      <c r="C31" s="77"/>
      <c r="D31" s="77" t="s">
        <v>80</v>
      </c>
      <c r="E31" s="82"/>
      <c r="F31" s="86">
        <v>0</v>
      </c>
      <c r="G31" s="84"/>
      <c r="H31" s="86">
        <v>12000</v>
      </c>
      <c r="I31" s="85"/>
      <c r="J31" s="82"/>
      <c r="K31" s="85"/>
      <c r="L31" s="82"/>
      <c r="M31" s="49"/>
      <c r="N31" s="58"/>
      <c r="O31" s="53"/>
      <c r="P31" s="53"/>
      <c r="Q31" s="53"/>
    </row>
    <row r="32" spans="1:17" ht="17.149999999999999" customHeight="1" x14ac:dyDescent="0.35">
      <c r="A32" s="30"/>
      <c r="B32" s="87"/>
      <c r="C32" s="87"/>
      <c r="D32" s="88" t="s">
        <v>13</v>
      </c>
      <c r="E32" s="89"/>
      <c r="F32" s="90">
        <v>336</v>
      </c>
      <c r="G32" s="91"/>
      <c r="H32" s="92"/>
      <c r="I32" s="93"/>
      <c r="J32" s="92"/>
      <c r="K32" s="93"/>
      <c r="L32" s="92"/>
      <c r="M32" s="49"/>
      <c r="N32" s="52"/>
      <c r="O32" s="52"/>
      <c r="P32" s="30"/>
      <c r="Q32" s="30"/>
    </row>
    <row r="33" spans="1:17" ht="17.149999999999999" customHeight="1" x14ac:dyDescent="0.35">
      <c r="A33" s="30"/>
      <c r="B33" s="87"/>
      <c r="C33" s="87"/>
      <c r="D33" s="94" t="s">
        <v>21</v>
      </c>
      <c r="E33" s="95">
        <f>SUM(E31:E32)</f>
        <v>0</v>
      </c>
      <c r="F33" s="96">
        <f>SUM(F29:F31)</f>
        <v>82970.320000000007</v>
      </c>
      <c r="G33" s="96">
        <f t="shared" ref="G33:H33" si="1">SUM(G29:G31)</f>
        <v>5200</v>
      </c>
      <c r="H33" s="96">
        <f t="shared" si="1"/>
        <v>12000</v>
      </c>
      <c r="I33" s="97" t="e">
        <f>J33/E33</f>
        <v>#DIV/0!</v>
      </c>
      <c r="J33" s="98">
        <f>G33-E33</f>
        <v>5200</v>
      </c>
      <c r="K33" s="97"/>
      <c r="L33" s="162">
        <f>H33-F33</f>
        <v>-70970.320000000007</v>
      </c>
      <c r="M33" s="49"/>
      <c r="N33" s="74"/>
      <c r="O33" s="52"/>
      <c r="P33" s="30"/>
      <c r="Q33" s="30"/>
    </row>
    <row r="34" spans="1:17" ht="9" customHeight="1" x14ac:dyDescent="0.35">
      <c r="A34" s="1"/>
      <c r="B34" s="31"/>
      <c r="C34" s="31"/>
      <c r="D34" s="32"/>
      <c r="E34" s="33"/>
      <c r="F34" s="34"/>
      <c r="G34" s="34"/>
      <c r="H34" s="34"/>
      <c r="I34" s="35"/>
      <c r="J34" s="33"/>
      <c r="K34" s="163"/>
      <c r="L34" s="164"/>
      <c r="M34" s="49"/>
      <c r="N34" s="52"/>
      <c r="O34" s="52"/>
      <c r="P34" s="30"/>
      <c r="Q34" s="30"/>
    </row>
    <row r="35" spans="1:17" s="113" customFormat="1" ht="17.149999999999999" customHeight="1" x14ac:dyDescent="0.4">
      <c r="A35" s="76" t="s">
        <v>26</v>
      </c>
      <c r="B35" s="80">
        <v>22610</v>
      </c>
      <c r="C35" s="81"/>
      <c r="D35" s="81" t="s">
        <v>22</v>
      </c>
      <c r="E35" s="109"/>
      <c r="F35" s="110">
        <f>'[1]Presupuesto por capitulos'!D34</f>
        <v>20500</v>
      </c>
      <c r="G35" s="111"/>
      <c r="H35" s="110">
        <v>20500</v>
      </c>
      <c r="I35" s="112"/>
      <c r="J35" s="109"/>
      <c r="K35" s="132">
        <f t="shared" ref="K35:K40" si="2">L35/F35</f>
        <v>0</v>
      </c>
      <c r="L35" s="131">
        <f t="shared" ref="L35:L40" si="3">H35-F35</f>
        <v>0</v>
      </c>
      <c r="M35" s="52"/>
      <c r="N35" s="52"/>
      <c r="O35" s="52"/>
      <c r="P35" s="30"/>
      <c r="Q35" s="30"/>
    </row>
    <row r="36" spans="1:17" s="113" customFormat="1" ht="17.149999999999999" customHeight="1" x14ac:dyDescent="0.4">
      <c r="A36" s="76" t="s">
        <v>11</v>
      </c>
      <c r="B36" s="80">
        <v>22706</v>
      </c>
      <c r="C36" s="81"/>
      <c r="D36" s="81" t="s">
        <v>23</v>
      </c>
      <c r="E36" s="109"/>
      <c r="F36" s="110">
        <f>'[1]Presupuesto por capitulos'!D37</f>
        <v>9000</v>
      </c>
      <c r="G36" s="114"/>
      <c r="H36" s="110">
        <v>9000</v>
      </c>
      <c r="I36" s="112"/>
      <c r="J36" s="109"/>
      <c r="K36" s="132">
        <f t="shared" si="2"/>
        <v>0</v>
      </c>
      <c r="L36" s="131">
        <f t="shared" si="3"/>
        <v>0</v>
      </c>
      <c r="M36" s="52"/>
      <c r="N36" s="52"/>
      <c r="O36" s="52"/>
      <c r="P36" s="30"/>
      <c r="Q36" s="30"/>
    </row>
    <row r="37" spans="1:17" s="113" customFormat="1" ht="17.149999999999999" customHeight="1" x14ac:dyDescent="0.4">
      <c r="A37" s="76" t="s">
        <v>24</v>
      </c>
      <c r="B37" s="80">
        <v>22799</v>
      </c>
      <c r="C37" s="81"/>
      <c r="D37" s="81" t="s">
        <v>25</v>
      </c>
      <c r="E37" s="109"/>
      <c r="F37" s="110">
        <f>'[1]Presupuesto por capitulos'!D41</f>
        <v>13500</v>
      </c>
      <c r="G37" s="114"/>
      <c r="H37" s="110">
        <v>13500</v>
      </c>
      <c r="I37" s="112"/>
      <c r="J37" s="109"/>
      <c r="K37" s="132">
        <f t="shared" si="2"/>
        <v>0</v>
      </c>
      <c r="L37" s="131">
        <f t="shared" si="3"/>
        <v>0</v>
      </c>
      <c r="M37" s="52"/>
      <c r="N37" s="52"/>
      <c r="O37" s="52"/>
      <c r="P37" s="30"/>
      <c r="Q37" s="30"/>
    </row>
    <row r="38" spans="1:17" s="113" customFormat="1" ht="17.149999999999999" customHeight="1" x14ac:dyDescent="0.4">
      <c r="A38" s="76" t="s">
        <v>26</v>
      </c>
      <c r="B38" s="80">
        <v>46000</v>
      </c>
      <c r="C38" s="81"/>
      <c r="D38" s="81" t="s">
        <v>27</v>
      </c>
      <c r="E38" s="109"/>
      <c r="F38" s="110">
        <f>'[1]Presupuesto por capitulos'!D47</f>
        <v>20000</v>
      </c>
      <c r="G38" s="114"/>
      <c r="H38" s="110">
        <v>20000</v>
      </c>
      <c r="I38" s="112"/>
      <c r="J38" s="109"/>
      <c r="K38" s="132">
        <f t="shared" si="2"/>
        <v>0</v>
      </c>
      <c r="L38" s="131">
        <f t="shared" si="3"/>
        <v>0</v>
      </c>
      <c r="M38" s="52"/>
      <c r="N38" s="52"/>
      <c r="O38" s="52"/>
      <c r="P38" s="30"/>
      <c r="Q38" s="30"/>
    </row>
    <row r="39" spans="1:17" s="113" customFormat="1" ht="17.149999999999999" customHeight="1" x14ac:dyDescent="0.4">
      <c r="A39" s="76" t="s">
        <v>26</v>
      </c>
      <c r="B39" s="80">
        <v>46001</v>
      </c>
      <c r="C39" s="81"/>
      <c r="D39" s="81" t="s">
        <v>28</v>
      </c>
      <c r="E39" s="109"/>
      <c r="F39" s="110">
        <f>'[1]Presupuesto por capitulos'!D48</f>
        <v>20000</v>
      </c>
      <c r="G39" s="114"/>
      <c r="H39" s="110">
        <v>20000</v>
      </c>
      <c r="I39" s="112"/>
      <c r="J39" s="109"/>
      <c r="K39" s="132">
        <f t="shared" si="2"/>
        <v>0</v>
      </c>
      <c r="L39" s="131">
        <f t="shared" si="3"/>
        <v>0</v>
      </c>
      <c r="M39" s="52"/>
      <c r="N39" s="52"/>
      <c r="O39" s="52"/>
      <c r="P39" s="30"/>
      <c r="Q39" s="30"/>
    </row>
    <row r="40" spans="1:17" s="113" customFormat="1" ht="17.149999999999999" customHeight="1" x14ac:dyDescent="0.4">
      <c r="A40" s="76" t="s">
        <v>24</v>
      </c>
      <c r="B40" s="80">
        <v>48000</v>
      </c>
      <c r="C40" s="81"/>
      <c r="D40" s="81" t="s">
        <v>29</v>
      </c>
      <c r="E40" s="109"/>
      <c r="F40" s="110">
        <v>35000</v>
      </c>
      <c r="G40" s="114"/>
      <c r="H40" s="110">
        <v>35000</v>
      </c>
      <c r="I40" s="112"/>
      <c r="J40" s="109"/>
      <c r="K40" s="132">
        <f t="shared" si="2"/>
        <v>0</v>
      </c>
      <c r="L40" s="131">
        <f t="shared" si="3"/>
        <v>0</v>
      </c>
      <c r="M40" s="52"/>
      <c r="N40" s="52"/>
      <c r="O40" s="52"/>
      <c r="P40" s="30"/>
      <c r="Q40" s="30"/>
    </row>
    <row r="41" spans="1:17" ht="9" customHeight="1" x14ac:dyDescent="0.35">
      <c r="A41" s="1"/>
      <c r="B41" s="18"/>
      <c r="C41" s="18"/>
      <c r="D41" s="18"/>
      <c r="E41" s="19"/>
      <c r="F41" s="19"/>
      <c r="G41" s="20"/>
      <c r="H41" s="19"/>
      <c r="I41" s="21"/>
      <c r="J41" s="19"/>
      <c r="K41" s="21"/>
      <c r="L41" s="19"/>
      <c r="M41" s="1"/>
      <c r="N41" s="1"/>
      <c r="O41" s="1"/>
      <c r="P41" s="1"/>
      <c r="Q41" s="1"/>
    </row>
    <row r="42" spans="1:17" s="113" customFormat="1" ht="17.149999999999999" customHeight="1" x14ac:dyDescent="0.4">
      <c r="A42" s="30"/>
      <c r="B42" s="87"/>
      <c r="C42" s="87"/>
      <c r="D42" s="88" t="s">
        <v>13</v>
      </c>
      <c r="E42" s="89"/>
      <c r="F42" s="90">
        <v>432</v>
      </c>
      <c r="G42" s="91"/>
      <c r="H42" s="92"/>
      <c r="I42" s="93"/>
      <c r="J42" s="92"/>
      <c r="K42" s="93"/>
      <c r="L42" s="92"/>
      <c r="M42" s="30"/>
      <c r="N42" s="30"/>
      <c r="O42" s="30"/>
      <c r="P42" s="30"/>
      <c r="Q42" s="30"/>
    </row>
    <row r="43" spans="1:17" s="113" customFormat="1" ht="17.149999999999999" customHeight="1" x14ac:dyDescent="0.4">
      <c r="A43" s="30"/>
      <c r="B43" s="87"/>
      <c r="C43" s="87"/>
      <c r="D43" s="94" t="s">
        <v>30</v>
      </c>
      <c r="E43" s="95">
        <f>SUM(E41:E42)</f>
        <v>0</v>
      </c>
      <c r="F43" s="96">
        <f>SUM(F35:F40)</f>
        <v>118000</v>
      </c>
      <c r="G43" s="96">
        <f t="shared" ref="G43:H43" si="4">SUM(G35:G40)</f>
        <v>0</v>
      </c>
      <c r="H43" s="96">
        <f t="shared" si="4"/>
        <v>118000</v>
      </c>
      <c r="I43" s="115" t="e">
        <f>J43/E43</f>
        <v>#DIV/0!</v>
      </c>
      <c r="J43" s="116">
        <f>G43-E43</f>
        <v>0</v>
      </c>
      <c r="K43" s="115">
        <f>L43/F43</f>
        <v>0</v>
      </c>
      <c r="L43" s="116">
        <f>H43-F43</f>
        <v>0</v>
      </c>
      <c r="M43" s="30"/>
      <c r="N43" s="30"/>
      <c r="O43" s="30"/>
      <c r="P43" s="30"/>
      <c r="Q43" s="30"/>
    </row>
    <row r="44" spans="1:17" ht="9" customHeight="1" x14ac:dyDescent="0.35">
      <c r="A44" s="1"/>
      <c r="B44" s="18"/>
      <c r="C44" s="18"/>
      <c r="D44" s="18"/>
      <c r="E44" s="19"/>
      <c r="F44" s="36"/>
      <c r="G44" s="37"/>
      <c r="H44" s="36"/>
      <c r="I44" s="21"/>
      <c r="J44" s="19"/>
      <c r="K44" s="21"/>
      <c r="L44" s="19"/>
      <c r="M44" s="1"/>
      <c r="N44" s="1"/>
      <c r="O44" s="1"/>
      <c r="P44" s="1"/>
      <c r="Q44" s="1"/>
    </row>
    <row r="45" spans="1:17" s="113" customFormat="1" ht="17.149999999999999" customHeight="1" x14ac:dyDescent="0.4">
      <c r="A45" s="76" t="s">
        <v>31</v>
      </c>
      <c r="B45" s="117">
        <v>10000</v>
      </c>
      <c r="C45" s="118">
        <v>16007</v>
      </c>
      <c r="D45" s="118" t="s">
        <v>32</v>
      </c>
      <c r="E45" s="119">
        <v>25459.13</v>
      </c>
      <c r="F45" s="120">
        <v>60500</v>
      </c>
      <c r="G45" s="120"/>
      <c r="H45" s="120">
        <v>52835.040000000001</v>
      </c>
      <c r="I45" s="121">
        <f>J45/E45</f>
        <v>-1</v>
      </c>
      <c r="J45" s="119">
        <f>G45-E45</f>
        <v>-25459.13</v>
      </c>
      <c r="K45" s="165">
        <f>L45/F45</f>
        <v>-0.12669355371900826</v>
      </c>
      <c r="L45" s="119">
        <f>H45-F45</f>
        <v>-7664.9599999999991</v>
      </c>
      <c r="M45" s="30"/>
      <c r="N45" s="30"/>
      <c r="O45" s="30"/>
      <c r="P45" s="30"/>
      <c r="Q45" s="30"/>
    </row>
    <row r="46" spans="1:17" s="113" customFormat="1" ht="17.149999999999999" customHeight="1" x14ac:dyDescent="0.4">
      <c r="A46" s="76" t="s">
        <v>31</v>
      </c>
      <c r="B46" s="117">
        <v>23000</v>
      </c>
      <c r="C46" s="118">
        <v>16205</v>
      </c>
      <c r="D46" s="118" t="s">
        <v>33</v>
      </c>
      <c r="E46" s="119">
        <v>1202.02</v>
      </c>
      <c r="F46" s="120">
        <v>1000</v>
      </c>
      <c r="G46" s="120"/>
      <c r="H46" s="120">
        <f>'[1]Presupuesto por capitulos'!E43</f>
        <v>1000</v>
      </c>
      <c r="I46" s="121">
        <f>J46/E46</f>
        <v>-1</v>
      </c>
      <c r="J46" s="119">
        <f>G46-E46</f>
        <v>-1202.02</v>
      </c>
      <c r="K46" s="121">
        <f>L46/F46</f>
        <v>0</v>
      </c>
      <c r="L46" s="119">
        <f>H46-F46</f>
        <v>0</v>
      </c>
      <c r="M46" s="30"/>
      <c r="N46" s="30"/>
      <c r="O46" s="122"/>
      <c r="P46" s="30"/>
      <c r="Q46" s="30"/>
    </row>
    <row r="47" spans="1:17" ht="12.9" x14ac:dyDescent="0.35">
      <c r="A47" s="8" t="s">
        <v>31</v>
      </c>
      <c r="B47" s="38">
        <v>23100</v>
      </c>
      <c r="C47" s="39">
        <v>16300</v>
      </c>
      <c r="D47" s="39" t="s">
        <v>34</v>
      </c>
      <c r="E47" s="40">
        <v>18030.36</v>
      </c>
      <c r="F47" s="41">
        <v>1500</v>
      </c>
      <c r="G47" s="41"/>
      <c r="H47" s="41">
        <f>'[1]Presupuesto por capitulos'!E44</f>
        <v>1500</v>
      </c>
      <c r="I47" s="42">
        <f>J47/E47</f>
        <v>-1</v>
      </c>
      <c r="J47" s="40">
        <f>G47-E47</f>
        <v>-18030.36</v>
      </c>
      <c r="K47" s="42">
        <f>L47/F47</f>
        <v>0</v>
      </c>
      <c r="L47" s="40">
        <f>H47-F47</f>
        <v>0</v>
      </c>
      <c r="M47" s="1"/>
      <c r="N47" s="23"/>
      <c r="O47" s="1"/>
      <c r="P47" s="1"/>
      <c r="Q47" s="1"/>
    </row>
    <row r="48" spans="1:17" ht="9" customHeight="1" x14ac:dyDescent="0.35">
      <c r="A48" s="1"/>
      <c r="B48" s="18"/>
      <c r="C48" s="18"/>
      <c r="D48" s="18"/>
      <c r="E48" s="19"/>
      <c r="F48" s="36"/>
      <c r="G48" s="37"/>
      <c r="H48" s="36"/>
      <c r="I48" s="21"/>
      <c r="J48" s="19"/>
      <c r="K48" s="21"/>
      <c r="L48" s="19"/>
      <c r="M48" s="1"/>
      <c r="N48" s="1"/>
      <c r="O48" s="1"/>
      <c r="P48" s="1"/>
      <c r="Q48" s="1"/>
    </row>
    <row r="49" spans="1:18" s="113" customFormat="1" ht="17.149999999999999" customHeight="1" x14ac:dyDescent="0.4">
      <c r="A49" s="30"/>
      <c r="B49" s="87"/>
      <c r="C49" s="87"/>
      <c r="D49" s="88" t="s">
        <v>13</v>
      </c>
      <c r="E49" s="89"/>
      <c r="F49" s="90">
        <v>912</v>
      </c>
      <c r="G49" s="91"/>
      <c r="H49" s="123"/>
      <c r="I49" s="124"/>
      <c r="J49" s="123"/>
      <c r="K49" s="124"/>
      <c r="L49" s="123"/>
      <c r="M49" s="30"/>
      <c r="N49" s="30"/>
      <c r="O49" s="30"/>
      <c r="P49" s="30"/>
      <c r="Q49" s="30"/>
    </row>
    <row r="50" spans="1:18" s="113" customFormat="1" ht="17.149999999999999" customHeight="1" x14ac:dyDescent="0.4">
      <c r="A50" s="30"/>
      <c r="B50" s="87"/>
      <c r="C50" s="87"/>
      <c r="D50" s="94" t="s">
        <v>35</v>
      </c>
      <c r="E50" s="95">
        <f>SUM(E45:E49)</f>
        <v>44691.51</v>
      </c>
      <c r="F50" s="96">
        <f>SUM(F45:F47)</f>
        <v>63000</v>
      </c>
      <c r="G50" s="96">
        <f t="shared" ref="G50:H50" si="5">SUM(G45:G47)</f>
        <v>0</v>
      </c>
      <c r="H50" s="96">
        <f t="shared" si="5"/>
        <v>55335.040000000001</v>
      </c>
      <c r="I50" s="97">
        <f>J50/E50</f>
        <v>-1</v>
      </c>
      <c r="J50" s="98">
        <f>G50-E50</f>
        <v>-44691.51</v>
      </c>
      <c r="K50" s="97">
        <f>L50/F50</f>
        <v>-0.12166603174603173</v>
      </c>
      <c r="L50" s="162">
        <f>H50-F50</f>
        <v>-7664.9599999999991</v>
      </c>
      <c r="M50" s="30"/>
      <c r="N50" s="30"/>
      <c r="O50" s="30"/>
      <c r="P50" s="30"/>
      <c r="Q50" s="30"/>
    </row>
    <row r="51" spans="1:18" ht="9" customHeight="1" x14ac:dyDescent="0.35">
      <c r="A51" s="1"/>
      <c r="B51" s="18"/>
      <c r="C51" s="18"/>
      <c r="D51" s="18"/>
      <c r="E51" s="19"/>
      <c r="F51" s="36"/>
      <c r="G51" s="37"/>
      <c r="H51" s="36"/>
      <c r="I51" s="21"/>
      <c r="J51" s="19"/>
      <c r="K51" s="21"/>
      <c r="L51" s="166"/>
      <c r="M51" s="1"/>
      <c r="N51" s="1"/>
      <c r="O51" s="43"/>
      <c r="P51" s="1"/>
      <c r="Q51" s="1"/>
    </row>
    <row r="52" spans="1:18" s="113" customFormat="1" ht="17.149999999999999" customHeight="1" x14ac:dyDescent="0.4">
      <c r="A52" s="76" t="s">
        <v>31</v>
      </c>
      <c r="B52" s="117">
        <v>12000</v>
      </c>
      <c r="C52" s="125"/>
      <c r="D52" s="118" t="s">
        <v>36</v>
      </c>
      <c r="E52" s="126"/>
      <c r="F52" s="120">
        <v>43234.45</v>
      </c>
      <c r="G52" s="127"/>
      <c r="H52" s="120">
        <v>35166.86</v>
      </c>
      <c r="I52" s="128"/>
      <c r="J52" s="126"/>
      <c r="K52" s="121">
        <f>L52/F52</f>
        <v>-0.1866009628895475</v>
      </c>
      <c r="L52" s="119">
        <f t="shared" ref="L52:L84" si="6">H52-F52</f>
        <v>-8067.5899999999965</v>
      </c>
      <c r="M52" s="30"/>
      <c r="N52" s="30"/>
      <c r="O52" s="30"/>
      <c r="P52" s="30"/>
      <c r="Q52" s="30"/>
    </row>
    <row r="53" spans="1:18" s="113" customFormat="1" ht="17.149999999999999" customHeight="1" x14ac:dyDescent="0.4">
      <c r="A53" s="76" t="s">
        <v>31</v>
      </c>
      <c r="B53" s="117">
        <v>12006</v>
      </c>
      <c r="C53" s="125"/>
      <c r="D53" s="118" t="s">
        <v>37</v>
      </c>
      <c r="E53" s="126"/>
      <c r="F53" s="120">
        <v>3508.47</v>
      </c>
      <c r="G53" s="127"/>
      <c r="H53" s="120">
        <v>3646.13</v>
      </c>
      <c r="I53" s="128"/>
      <c r="J53" s="126"/>
      <c r="K53" s="121">
        <f t="shared" ref="K53:K84" si="7">L53/F53</f>
        <v>3.92364762987856E-2</v>
      </c>
      <c r="L53" s="119">
        <f t="shared" si="6"/>
        <v>137.66000000000031</v>
      </c>
      <c r="M53" s="30"/>
      <c r="N53" s="30"/>
      <c r="O53" s="30"/>
      <c r="P53" s="30"/>
      <c r="Q53" s="30"/>
    </row>
    <row r="54" spans="1:18" s="113" customFormat="1" ht="17.149999999999999" customHeight="1" x14ac:dyDescent="0.4">
      <c r="A54" s="76" t="s">
        <v>31</v>
      </c>
      <c r="B54" s="117">
        <v>12100</v>
      </c>
      <c r="C54" s="125"/>
      <c r="D54" s="118" t="s">
        <v>38</v>
      </c>
      <c r="E54" s="126"/>
      <c r="F54" s="120">
        <v>68774.39</v>
      </c>
      <c r="G54" s="127"/>
      <c r="H54" s="120">
        <v>71472.789999999994</v>
      </c>
      <c r="I54" s="128"/>
      <c r="J54" s="126"/>
      <c r="K54" s="121">
        <f t="shared" si="7"/>
        <v>3.9235535204310709E-2</v>
      </c>
      <c r="L54" s="119">
        <f t="shared" si="6"/>
        <v>2698.3999999999942</v>
      </c>
      <c r="M54" s="30"/>
      <c r="N54" s="129"/>
      <c r="O54" s="30"/>
      <c r="P54" s="30"/>
      <c r="Q54" s="30"/>
    </row>
    <row r="55" spans="1:18" s="113" customFormat="1" ht="17.149999999999999" customHeight="1" x14ac:dyDescent="0.4">
      <c r="A55" s="76" t="s">
        <v>31</v>
      </c>
      <c r="B55" s="117">
        <v>13000</v>
      </c>
      <c r="C55" s="125"/>
      <c r="D55" s="118" t="s">
        <v>39</v>
      </c>
      <c r="E55" s="126"/>
      <c r="F55" s="120">
        <v>0</v>
      </c>
      <c r="G55" s="127"/>
      <c r="H55" s="120">
        <f>'[1]Presupuesto por capitulos'!E13</f>
        <v>0</v>
      </c>
      <c r="I55" s="128"/>
      <c r="J55" s="126"/>
      <c r="K55" s="121"/>
      <c r="L55" s="119">
        <f t="shared" si="6"/>
        <v>0</v>
      </c>
      <c r="M55" s="30"/>
      <c r="N55" s="30"/>
      <c r="O55" s="30"/>
      <c r="P55" s="30"/>
      <c r="Q55" s="30"/>
    </row>
    <row r="56" spans="1:18" s="113" customFormat="1" ht="17.149999999999999" customHeight="1" x14ac:dyDescent="0.4">
      <c r="A56" s="76" t="s">
        <v>31</v>
      </c>
      <c r="B56" s="117">
        <v>14300</v>
      </c>
      <c r="C56" s="118">
        <v>13000</v>
      </c>
      <c r="D56" s="118" t="s">
        <v>40</v>
      </c>
      <c r="E56" s="119">
        <v>1844214.93</v>
      </c>
      <c r="F56" s="120">
        <v>51417.23</v>
      </c>
      <c r="G56" s="120">
        <v>1849747.58</v>
      </c>
      <c r="H56" s="120">
        <v>0</v>
      </c>
      <c r="I56" s="121">
        <f>J56/E56</f>
        <v>3.0000028250504076E-3</v>
      </c>
      <c r="J56" s="119">
        <f>G56-E56</f>
        <v>5532.6500000001397</v>
      </c>
      <c r="K56" s="121">
        <f t="shared" si="7"/>
        <v>-1</v>
      </c>
      <c r="L56" s="119">
        <f t="shared" si="6"/>
        <v>-51417.23</v>
      </c>
      <c r="M56" s="30"/>
      <c r="N56" s="30"/>
      <c r="O56" s="130"/>
      <c r="P56" s="30"/>
      <c r="Q56" s="30"/>
    </row>
    <row r="57" spans="1:18" s="113" customFormat="1" ht="17.149999999999999" customHeight="1" x14ac:dyDescent="0.4">
      <c r="A57" s="76" t="s">
        <v>31</v>
      </c>
      <c r="B57" s="80">
        <v>15000</v>
      </c>
      <c r="C57" s="81"/>
      <c r="D57" s="81" t="s">
        <v>41</v>
      </c>
      <c r="E57" s="131">
        <v>0</v>
      </c>
      <c r="F57" s="120">
        <v>3124.97</v>
      </c>
      <c r="G57" s="111">
        <v>0</v>
      </c>
      <c r="H57" s="120">
        <v>5500</v>
      </c>
      <c r="I57" s="132"/>
      <c r="J57" s="131"/>
      <c r="K57" s="121">
        <f t="shared" si="7"/>
        <v>0.76001689616220325</v>
      </c>
      <c r="L57" s="131">
        <f t="shared" si="6"/>
        <v>2375.0300000000002</v>
      </c>
      <c r="M57" s="30"/>
      <c r="N57" s="129"/>
      <c r="O57" s="30"/>
      <c r="P57" s="30"/>
      <c r="Q57" s="30"/>
    </row>
    <row r="58" spans="1:18" s="113" customFormat="1" ht="17.149999999999999" customHeight="1" x14ac:dyDescent="0.4">
      <c r="A58" s="76" t="s">
        <v>31</v>
      </c>
      <c r="B58" s="117">
        <v>16000</v>
      </c>
      <c r="C58" s="118">
        <v>13100</v>
      </c>
      <c r="D58" s="118" t="s">
        <v>42</v>
      </c>
      <c r="E58" s="119">
        <v>1000</v>
      </c>
      <c r="F58" s="120">
        <v>54673.64</v>
      </c>
      <c r="G58" s="120">
        <v>1000</v>
      </c>
      <c r="H58" s="120">
        <v>55078.58</v>
      </c>
      <c r="I58" s="121">
        <f>J58/E58</f>
        <v>0</v>
      </c>
      <c r="J58" s="119">
        <f>G58-E58</f>
        <v>0</v>
      </c>
      <c r="K58" s="121">
        <f t="shared" si="7"/>
        <v>7.4064942447585767E-3</v>
      </c>
      <c r="L58" s="119">
        <f t="shared" si="6"/>
        <v>404.94000000000233</v>
      </c>
      <c r="M58" s="30"/>
      <c r="N58" s="129"/>
      <c r="O58" s="30"/>
      <c r="P58" s="30"/>
      <c r="Q58" s="30"/>
    </row>
    <row r="59" spans="1:18" s="113" customFormat="1" ht="17.149999999999999" customHeight="1" x14ac:dyDescent="0.4">
      <c r="A59" s="76" t="s">
        <v>31</v>
      </c>
      <c r="B59" s="117">
        <v>16200</v>
      </c>
      <c r="C59" s="118"/>
      <c r="D59" s="118" t="s">
        <v>86</v>
      </c>
      <c r="E59" s="119"/>
      <c r="F59" s="120">
        <v>0</v>
      </c>
      <c r="G59" s="120"/>
      <c r="H59" s="120">
        <v>0</v>
      </c>
      <c r="I59" s="121"/>
      <c r="J59" s="119"/>
      <c r="K59" s="121"/>
      <c r="L59" s="119">
        <f t="shared" si="6"/>
        <v>0</v>
      </c>
      <c r="M59" s="30"/>
      <c r="N59" s="129"/>
      <c r="O59" s="30"/>
      <c r="P59" s="30"/>
      <c r="Q59" s="30"/>
    </row>
    <row r="60" spans="1:18" s="113" customFormat="1" ht="17.149999999999999" customHeight="1" x14ac:dyDescent="0.4">
      <c r="A60" s="76" t="s">
        <v>31</v>
      </c>
      <c r="B60" s="117">
        <v>16200</v>
      </c>
      <c r="C60" s="118"/>
      <c r="D60" s="118" t="s">
        <v>87</v>
      </c>
      <c r="E60" s="119"/>
      <c r="F60" s="120">
        <v>0</v>
      </c>
      <c r="G60" s="120"/>
      <c r="H60" s="120">
        <v>0</v>
      </c>
      <c r="I60" s="121"/>
      <c r="J60" s="119"/>
      <c r="K60" s="121"/>
      <c r="L60" s="119">
        <f t="shared" si="6"/>
        <v>0</v>
      </c>
      <c r="M60" s="30"/>
      <c r="N60" s="129"/>
      <c r="O60" s="30"/>
      <c r="P60" s="30"/>
      <c r="Q60" s="30"/>
    </row>
    <row r="61" spans="1:18" s="113" customFormat="1" ht="17.149999999999999" customHeight="1" x14ac:dyDescent="0.4">
      <c r="A61" s="76" t="s">
        <v>43</v>
      </c>
      <c r="B61" s="117">
        <v>20200</v>
      </c>
      <c r="C61" s="118">
        <v>15000</v>
      </c>
      <c r="D61" s="118" t="s">
        <v>44</v>
      </c>
      <c r="E61" s="119">
        <v>628799</v>
      </c>
      <c r="F61" s="120">
        <v>38288.839999999997</v>
      </c>
      <c r="G61" s="120">
        <v>630685.4</v>
      </c>
      <c r="H61" s="120">
        <v>33389.5</v>
      </c>
      <c r="I61" s="121">
        <f>J61/E61</f>
        <v>3.000004770999991E-3</v>
      </c>
      <c r="J61" s="119">
        <f>G61-E61</f>
        <v>1886.4000000000233</v>
      </c>
      <c r="K61" s="121">
        <f t="shared" si="7"/>
        <v>-0.12795738915046778</v>
      </c>
      <c r="L61" s="119">
        <f t="shared" si="6"/>
        <v>-4899.3399999999965</v>
      </c>
      <c r="M61" s="30"/>
      <c r="N61" s="30"/>
      <c r="O61" s="30"/>
      <c r="P61" s="30"/>
      <c r="Q61" s="30"/>
    </row>
    <row r="62" spans="1:18" s="113" customFormat="1" ht="17.149999999999999" customHeight="1" x14ac:dyDescent="0.4">
      <c r="A62" s="76" t="s">
        <v>43</v>
      </c>
      <c r="B62" s="117">
        <v>20206</v>
      </c>
      <c r="C62" s="118">
        <v>15000</v>
      </c>
      <c r="D62" s="118" t="s">
        <v>45</v>
      </c>
      <c r="E62" s="119">
        <v>628799</v>
      </c>
      <c r="F62" s="120">
        <v>7044</v>
      </c>
      <c r="G62" s="120">
        <v>630685.4</v>
      </c>
      <c r="H62" s="120">
        <v>1500</v>
      </c>
      <c r="I62" s="121">
        <f>J62/E62</f>
        <v>3.000004770999991E-3</v>
      </c>
      <c r="J62" s="119">
        <f>G62-E62</f>
        <v>1886.4000000000233</v>
      </c>
      <c r="K62" s="121"/>
      <c r="L62" s="119">
        <f>H62-F62</f>
        <v>-5544</v>
      </c>
      <c r="M62" s="30"/>
      <c r="N62" s="30"/>
      <c r="O62" s="30"/>
      <c r="P62" s="30"/>
      <c r="Q62" s="30"/>
    </row>
    <row r="63" spans="1:18" s="113" customFormat="1" ht="17.149999999999999" customHeight="1" x14ac:dyDescent="0.4">
      <c r="A63" s="76" t="s">
        <v>43</v>
      </c>
      <c r="B63" s="117">
        <v>21200</v>
      </c>
      <c r="C63" s="118">
        <v>21200</v>
      </c>
      <c r="D63" s="118" t="s">
        <v>46</v>
      </c>
      <c r="E63" s="119">
        <v>10000</v>
      </c>
      <c r="F63" s="120">
        <v>1500</v>
      </c>
      <c r="G63" s="120">
        <v>1000</v>
      </c>
      <c r="H63" s="120">
        <v>15000</v>
      </c>
      <c r="I63" s="121">
        <f>J63/E63</f>
        <v>-0.9</v>
      </c>
      <c r="J63" s="119">
        <f>G63-E63</f>
        <v>-9000</v>
      </c>
      <c r="K63" s="121">
        <f t="shared" si="7"/>
        <v>9</v>
      </c>
      <c r="L63" s="119">
        <f t="shared" si="6"/>
        <v>13500</v>
      </c>
      <c r="M63" s="30"/>
      <c r="N63" s="30"/>
      <c r="O63" s="74"/>
      <c r="P63" s="30"/>
      <c r="Q63" s="30"/>
      <c r="R63" s="133"/>
    </row>
    <row r="64" spans="1:18" s="113" customFormat="1" ht="17.149999999999999" customHeight="1" x14ac:dyDescent="0.4">
      <c r="A64" s="76" t="s">
        <v>43</v>
      </c>
      <c r="B64" s="117">
        <v>21300</v>
      </c>
      <c r="C64" s="118">
        <v>21300</v>
      </c>
      <c r="D64" s="118" t="s">
        <v>47</v>
      </c>
      <c r="E64" s="119"/>
      <c r="F64" s="120">
        <v>500</v>
      </c>
      <c r="G64" s="120"/>
      <c r="H64" s="120">
        <f>'[1]Presupuesto por capitulos'!E21</f>
        <v>500</v>
      </c>
      <c r="I64" s="121"/>
      <c r="J64" s="119"/>
      <c r="K64" s="121">
        <f t="shared" si="7"/>
        <v>0</v>
      </c>
      <c r="L64" s="119">
        <f t="shared" si="6"/>
        <v>0</v>
      </c>
      <c r="M64" s="30"/>
      <c r="N64" s="30"/>
      <c r="O64" s="30"/>
      <c r="P64" s="30"/>
      <c r="Q64" s="30"/>
    </row>
    <row r="65" spans="1:18" s="113" customFormat="1" ht="17.149999999999999" customHeight="1" x14ac:dyDescent="0.4">
      <c r="A65" s="76" t="s">
        <v>43</v>
      </c>
      <c r="B65" s="117">
        <v>21600</v>
      </c>
      <c r="C65" s="118">
        <v>21600</v>
      </c>
      <c r="D65" s="118" t="s">
        <v>48</v>
      </c>
      <c r="E65" s="119">
        <v>63000</v>
      </c>
      <c r="F65" s="120">
        <v>44856</v>
      </c>
      <c r="G65" s="120">
        <v>70000</v>
      </c>
      <c r="H65" s="120">
        <v>20126.52</v>
      </c>
      <c r="I65" s="121">
        <f t="shared" ref="I65:I83" si="8">J65/E65</f>
        <v>0.1111111111111111</v>
      </c>
      <c r="J65" s="119">
        <f t="shared" ref="J65:J83" si="9">G65-E65</f>
        <v>7000</v>
      </c>
      <c r="K65" s="121">
        <f t="shared" si="7"/>
        <v>-0.55130818619582667</v>
      </c>
      <c r="L65" s="119">
        <f t="shared" si="6"/>
        <v>-24729.48</v>
      </c>
      <c r="M65" s="30"/>
      <c r="N65" s="30"/>
      <c r="O65" s="30"/>
      <c r="P65" s="30"/>
      <c r="Q65" s="30"/>
    </row>
    <row r="66" spans="1:18" s="113" customFormat="1" ht="17.149999999999999" customHeight="1" x14ac:dyDescent="0.4">
      <c r="A66" s="76" t="s">
        <v>43</v>
      </c>
      <c r="B66" s="117">
        <v>22000</v>
      </c>
      <c r="C66" s="118">
        <v>22000</v>
      </c>
      <c r="D66" s="118" t="s">
        <v>49</v>
      </c>
      <c r="E66" s="119">
        <v>21000</v>
      </c>
      <c r="F66" s="120">
        <f>'[1]Presupuesto por capitulos'!D23</f>
        <v>2650</v>
      </c>
      <c r="G66" s="120">
        <v>25000</v>
      </c>
      <c r="H66" s="120">
        <f>'[1]Presupuesto por capitulos'!E23</f>
        <v>2650</v>
      </c>
      <c r="I66" s="121">
        <f t="shared" si="8"/>
        <v>0.19047619047619047</v>
      </c>
      <c r="J66" s="119">
        <f t="shared" si="9"/>
        <v>4000</v>
      </c>
      <c r="K66" s="121">
        <f t="shared" si="7"/>
        <v>0</v>
      </c>
      <c r="L66" s="119">
        <f t="shared" si="6"/>
        <v>0</v>
      </c>
      <c r="M66" s="30"/>
      <c r="N66" s="129"/>
      <c r="O66" s="30"/>
      <c r="P66" s="30"/>
      <c r="Q66" s="30"/>
    </row>
    <row r="67" spans="1:18" s="113" customFormat="1" ht="17.149999999999999" customHeight="1" x14ac:dyDescent="0.4">
      <c r="A67" s="76" t="s">
        <v>43</v>
      </c>
      <c r="B67" s="80">
        <v>22001</v>
      </c>
      <c r="C67" s="81">
        <v>22001</v>
      </c>
      <c r="D67" s="81" t="s">
        <v>50</v>
      </c>
      <c r="E67" s="131">
        <v>500</v>
      </c>
      <c r="F67" s="120">
        <f>'[1]Presupuesto por capitulos'!D24</f>
        <v>400</v>
      </c>
      <c r="G67" s="111">
        <v>100</v>
      </c>
      <c r="H67" s="120">
        <f>'[1]Presupuesto por capitulos'!E24</f>
        <v>400</v>
      </c>
      <c r="I67" s="132">
        <f t="shared" si="8"/>
        <v>-0.8</v>
      </c>
      <c r="J67" s="131">
        <f t="shared" si="9"/>
        <v>-400</v>
      </c>
      <c r="K67" s="121">
        <f t="shared" si="7"/>
        <v>0</v>
      </c>
      <c r="L67" s="131">
        <f t="shared" si="6"/>
        <v>0</v>
      </c>
      <c r="M67" s="30"/>
      <c r="N67" s="30"/>
      <c r="O67" s="30"/>
      <c r="P67" s="30"/>
      <c r="Q67" s="30"/>
    </row>
    <row r="68" spans="1:18" s="113" customFormat="1" ht="17.149999999999999" customHeight="1" x14ac:dyDescent="0.4">
      <c r="A68" s="76" t="s">
        <v>43</v>
      </c>
      <c r="B68" s="117">
        <v>22002</v>
      </c>
      <c r="C68" s="118">
        <v>22002</v>
      </c>
      <c r="D68" s="118" t="s">
        <v>51</v>
      </c>
      <c r="E68" s="119">
        <v>3000</v>
      </c>
      <c r="F68" s="120">
        <v>2000</v>
      </c>
      <c r="G68" s="120">
        <v>1200</v>
      </c>
      <c r="H68" s="120">
        <f>'[1]Presupuesto por capitulos'!E25</f>
        <v>2000</v>
      </c>
      <c r="I68" s="121">
        <f t="shared" si="8"/>
        <v>-0.6</v>
      </c>
      <c r="J68" s="119">
        <f t="shared" si="9"/>
        <v>-1800</v>
      </c>
      <c r="K68" s="121">
        <f t="shared" si="7"/>
        <v>0</v>
      </c>
      <c r="L68" s="119">
        <f t="shared" si="6"/>
        <v>0</v>
      </c>
      <c r="M68" s="30"/>
      <c r="N68" s="30"/>
      <c r="O68" s="30"/>
      <c r="P68" s="30"/>
      <c r="Q68" s="30"/>
    </row>
    <row r="69" spans="1:18" s="113" customFormat="1" ht="17.149999999999999" customHeight="1" x14ac:dyDescent="0.4">
      <c r="A69" s="76" t="s">
        <v>43</v>
      </c>
      <c r="B69" s="80">
        <v>22100</v>
      </c>
      <c r="C69" s="81">
        <v>22101</v>
      </c>
      <c r="D69" s="81" t="s">
        <v>52</v>
      </c>
      <c r="E69" s="131">
        <v>601.01</v>
      </c>
      <c r="F69" s="120">
        <v>5000</v>
      </c>
      <c r="G69" s="111">
        <v>601.01</v>
      </c>
      <c r="H69" s="120">
        <f>'[1]Presupuesto por capitulos'!E26</f>
        <v>5000</v>
      </c>
      <c r="I69" s="132">
        <f t="shared" si="8"/>
        <v>0</v>
      </c>
      <c r="J69" s="131">
        <f t="shared" si="9"/>
        <v>0</v>
      </c>
      <c r="K69" s="121">
        <f t="shared" si="7"/>
        <v>0</v>
      </c>
      <c r="L69" s="131">
        <f t="shared" si="6"/>
        <v>0</v>
      </c>
      <c r="M69" s="30"/>
      <c r="N69" s="30"/>
      <c r="O69" s="30"/>
      <c r="P69" s="30"/>
      <c r="Q69" s="30"/>
    </row>
    <row r="70" spans="1:18" s="113" customFormat="1" ht="17.149999999999999" customHeight="1" x14ac:dyDescent="0.4">
      <c r="A70" s="76" t="s">
        <v>43</v>
      </c>
      <c r="B70" s="117">
        <v>22101</v>
      </c>
      <c r="C70" s="118">
        <v>22107</v>
      </c>
      <c r="D70" s="118" t="s">
        <v>53</v>
      </c>
      <c r="E70" s="119">
        <v>90</v>
      </c>
      <c r="F70" s="120">
        <f>'[1]Presupuesto por capitulos'!D27</f>
        <v>600</v>
      </c>
      <c r="G70" s="120">
        <v>90</v>
      </c>
      <c r="H70" s="120">
        <f>'[1]Presupuesto por capitulos'!E27</f>
        <v>600</v>
      </c>
      <c r="I70" s="121">
        <f t="shared" si="8"/>
        <v>0</v>
      </c>
      <c r="J70" s="119">
        <f t="shared" si="9"/>
        <v>0</v>
      </c>
      <c r="K70" s="121">
        <f t="shared" si="7"/>
        <v>0</v>
      </c>
      <c r="L70" s="119">
        <f t="shared" si="6"/>
        <v>0</v>
      </c>
      <c r="M70" s="30"/>
      <c r="N70" s="30"/>
      <c r="O70" s="134"/>
      <c r="P70" s="30"/>
      <c r="Q70" s="30"/>
      <c r="R70" s="135"/>
    </row>
    <row r="71" spans="1:18" s="113" customFormat="1" ht="17.149999999999999" customHeight="1" x14ac:dyDescent="0.4">
      <c r="A71" s="76" t="s">
        <v>43</v>
      </c>
      <c r="B71" s="80">
        <v>22200</v>
      </c>
      <c r="C71" s="81">
        <v>22200</v>
      </c>
      <c r="D71" s="81" t="s">
        <v>54</v>
      </c>
      <c r="E71" s="131">
        <v>15000</v>
      </c>
      <c r="F71" s="120">
        <f>'[1]Presupuesto por capitulos'!D28</f>
        <v>3703.02</v>
      </c>
      <c r="G71" s="111">
        <v>14100</v>
      </c>
      <c r="H71" s="120">
        <v>4200</v>
      </c>
      <c r="I71" s="132">
        <f t="shared" si="8"/>
        <v>-0.06</v>
      </c>
      <c r="J71" s="131">
        <f t="shared" si="9"/>
        <v>-900</v>
      </c>
      <c r="K71" s="121">
        <f t="shared" si="7"/>
        <v>0.13420937505063435</v>
      </c>
      <c r="L71" s="131">
        <f t="shared" si="6"/>
        <v>496.98</v>
      </c>
      <c r="M71" s="30"/>
      <c r="N71" s="30"/>
      <c r="O71" s="30"/>
      <c r="P71" s="30"/>
      <c r="Q71" s="30"/>
    </row>
    <row r="72" spans="1:18" s="113" customFormat="1" ht="17.149999999999999" customHeight="1" x14ac:dyDescent="0.4">
      <c r="A72" s="76" t="s">
        <v>43</v>
      </c>
      <c r="B72" s="117">
        <v>22201</v>
      </c>
      <c r="C72" s="118">
        <v>22201</v>
      </c>
      <c r="D72" s="118" t="s">
        <v>55</v>
      </c>
      <c r="E72" s="119">
        <v>508000</v>
      </c>
      <c r="F72" s="120">
        <v>200</v>
      </c>
      <c r="G72" s="120">
        <v>890000</v>
      </c>
      <c r="H72" s="120">
        <f>'[1]Presupuesto por capitulos'!E29</f>
        <v>200</v>
      </c>
      <c r="I72" s="121">
        <f t="shared" si="8"/>
        <v>0.75196850393700787</v>
      </c>
      <c r="J72" s="119">
        <f t="shared" si="9"/>
        <v>382000</v>
      </c>
      <c r="K72" s="121">
        <f t="shared" si="7"/>
        <v>0</v>
      </c>
      <c r="L72" s="119">
        <f t="shared" si="6"/>
        <v>0</v>
      </c>
      <c r="M72" s="136"/>
      <c r="N72" s="30"/>
      <c r="O72" s="30"/>
      <c r="P72" s="30"/>
      <c r="Q72" s="30"/>
    </row>
    <row r="73" spans="1:18" s="113" customFormat="1" ht="17.149999999999999" customHeight="1" x14ac:dyDescent="0.4">
      <c r="A73" s="76" t="s">
        <v>43</v>
      </c>
      <c r="B73" s="117">
        <v>22601</v>
      </c>
      <c r="C73" s="118">
        <v>22608</v>
      </c>
      <c r="D73" s="118" t="s">
        <v>56</v>
      </c>
      <c r="E73" s="119">
        <v>601.01</v>
      </c>
      <c r="F73" s="120">
        <f>'[1]Presupuesto por capitulos'!D30</f>
        <v>2000</v>
      </c>
      <c r="G73" s="120">
        <v>601.01</v>
      </c>
      <c r="H73" s="120">
        <f>'[1]Presupuesto por capitulos'!E30</f>
        <v>2000</v>
      </c>
      <c r="I73" s="121">
        <f t="shared" si="8"/>
        <v>0</v>
      </c>
      <c r="J73" s="119">
        <f t="shared" si="9"/>
        <v>0</v>
      </c>
      <c r="K73" s="121">
        <f t="shared" si="7"/>
        <v>0</v>
      </c>
      <c r="L73" s="119">
        <f t="shared" si="6"/>
        <v>0</v>
      </c>
      <c r="M73" s="30"/>
      <c r="N73" s="30"/>
      <c r="O73" s="30"/>
      <c r="P73" s="30"/>
      <c r="Q73" s="30"/>
      <c r="R73" s="133">
        <f>O70+R70</f>
        <v>0</v>
      </c>
    </row>
    <row r="74" spans="1:18" s="113" customFormat="1" ht="17.149999999999999" customHeight="1" x14ac:dyDescent="0.4">
      <c r="A74" s="76" t="s">
        <v>43</v>
      </c>
      <c r="B74" s="80">
        <v>22602</v>
      </c>
      <c r="C74" s="81">
        <v>22700</v>
      </c>
      <c r="D74" s="81" t="s">
        <v>57</v>
      </c>
      <c r="E74" s="131">
        <v>1200.02</v>
      </c>
      <c r="F74" s="120">
        <f>'[1]Presupuesto por capitulos'!D31</f>
        <v>8000</v>
      </c>
      <c r="G74" s="111">
        <v>200</v>
      </c>
      <c r="H74" s="120">
        <f>'[1]Presupuesto por capitulos'!E31</f>
        <v>8000</v>
      </c>
      <c r="I74" s="132">
        <f t="shared" si="8"/>
        <v>-0.83333611106481553</v>
      </c>
      <c r="J74" s="131">
        <f t="shared" si="9"/>
        <v>-1000.02</v>
      </c>
      <c r="K74" s="121">
        <f t="shared" si="7"/>
        <v>0</v>
      </c>
      <c r="L74" s="131">
        <f t="shared" si="6"/>
        <v>0</v>
      </c>
      <c r="M74" s="30"/>
      <c r="N74" s="30"/>
      <c r="O74" s="30"/>
      <c r="P74" s="30"/>
      <c r="Q74" s="30"/>
    </row>
    <row r="75" spans="1:18" s="113" customFormat="1" ht="17.149999999999999" customHeight="1" x14ac:dyDescent="0.4">
      <c r="A75" s="76" t="s">
        <v>43</v>
      </c>
      <c r="B75" s="117">
        <v>22603</v>
      </c>
      <c r="C75" s="118">
        <v>22701</v>
      </c>
      <c r="D75" s="118" t="s">
        <v>58</v>
      </c>
      <c r="E75" s="119">
        <v>500</v>
      </c>
      <c r="F75" s="120">
        <v>1000</v>
      </c>
      <c r="G75" s="120">
        <v>500</v>
      </c>
      <c r="H75" s="120">
        <f>'[1]Presupuesto por capitulos'!E32</f>
        <v>1000</v>
      </c>
      <c r="I75" s="121">
        <f t="shared" si="8"/>
        <v>0</v>
      </c>
      <c r="J75" s="119">
        <f t="shared" si="9"/>
        <v>0</v>
      </c>
      <c r="K75" s="121">
        <f t="shared" si="7"/>
        <v>0</v>
      </c>
      <c r="L75" s="119">
        <f t="shared" si="6"/>
        <v>0</v>
      </c>
      <c r="M75" s="30"/>
      <c r="N75" s="30"/>
      <c r="O75" s="30"/>
      <c r="P75" s="30"/>
      <c r="Q75" s="30"/>
    </row>
    <row r="76" spans="1:18" s="113" customFormat="1" ht="17.149999999999999" customHeight="1" x14ac:dyDescent="0.4">
      <c r="A76" s="76" t="s">
        <v>43</v>
      </c>
      <c r="B76" s="80">
        <v>22606</v>
      </c>
      <c r="C76" s="81">
        <v>22702</v>
      </c>
      <c r="D76" s="81" t="s">
        <v>59</v>
      </c>
      <c r="E76" s="131">
        <v>1000</v>
      </c>
      <c r="F76" s="120">
        <f>'[1]Presupuesto por capitulos'!D33</f>
        <v>9000</v>
      </c>
      <c r="G76" s="111">
        <v>1000</v>
      </c>
      <c r="H76" s="120">
        <v>11000</v>
      </c>
      <c r="I76" s="132">
        <f t="shared" si="8"/>
        <v>0</v>
      </c>
      <c r="J76" s="131">
        <f t="shared" si="9"/>
        <v>0</v>
      </c>
      <c r="K76" s="121">
        <f t="shared" si="7"/>
        <v>0.22222222222222221</v>
      </c>
      <c r="L76" s="131">
        <f t="shared" si="6"/>
        <v>2000</v>
      </c>
      <c r="M76" s="30"/>
      <c r="N76" s="30"/>
      <c r="O76" s="30"/>
      <c r="P76" s="30"/>
      <c r="Q76" s="30"/>
    </row>
    <row r="77" spans="1:18" s="113" customFormat="1" ht="17.149999999999999" customHeight="1" x14ac:dyDescent="0.4">
      <c r="A77" s="76" t="s">
        <v>43</v>
      </c>
      <c r="B77" s="80">
        <v>22700</v>
      </c>
      <c r="C77" s="81"/>
      <c r="D77" s="81" t="s">
        <v>60</v>
      </c>
      <c r="E77" s="131"/>
      <c r="F77" s="120">
        <v>2300</v>
      </c>
      <c r="G77" s="111"/>
      <c r="H77" s="120">
        <v>5750</v>
      </c>
      <c r="I77" s="132"/>
      <c r="J77" s="131"/>
      <c r="K77" s="121"/>
      <c r="L77" s="131">
        <f t="shared" si="6"/>
        <v>3450</v>
      </c>
      <c r="M77" s="30"/>
      <c r="N77" s="30"/>
      <c r="O77" s="30"/>
      <c r="P77" s="30"/>
      <c r="Q77" s="30"/>
    </row>
    <row r="78" spans="1:18" s="113" customFormat="1" ht="17.149999999999999" customHeight="1" x14ac:dyDescent="0.4">
      <c r="A78" s="76" t="s">
        <v>11</v>
      </c>
      <c r="B78" s="80">
        <v>22706</v>
      </c>
      <c r="C78" s="81"/>
      <c r="D78" s="81" t="s">
        <v>61</v>
      </c>
      <c r="E78" s="131"/>
      <c r="F78" s="120">
        <v>1000</v>
      </c>
      <c r="G78" s="111"/>
      <c r="H78" s="120">
        <f>'[1]Presupuesto por capitulos'!E38</f>
        <v>1000</v>
      </c>
      <c r="I78" s="132"/>
      <c r="J78" s="131"/>
      <c r="K78" s="121">
        <f t="shared" si="7"/>
        <v>0</v>
      </c>
      <c r="L78" s="131">
        <f t="shared" si="6"/>
        <v>0</v>
      </c>
      <c r="M78" s="30"/>
      <c r="N78" s="30"/>
      <c r="O78" s="30"/>
      <c r="P78" s="30"/>
      <c r="Q78" s="30"/>
    </row>
    <row r="79" spans="1:18" s="113" customFormat="1" ht="17.149999999999999" customHeight="1" x14ac:dyDescent="0.4">
      <c r="A79" s="76" t="s">
        <v>11</v>
      </c>
      <c r="B79" s="80">
        <v>22710</v>
      </c>
      <c r="C79" s="81"/>
      <c r="D79" s="81" t="s">
        <v>62</v>
      </c>
      <c r="E79" s="131"/>
      <c r="F79" s="120">
        <v>7399.29</v>
      </c>
      <c r="G79" s="111"/>
      <c r="H79" s="120">
        <v>2400</v>
      </c>
      <c r="I79" s="132"/>
      <c r="J79" s="131"/>
      <c r="K79" s="121">
        <f t="shared" si="7"/>
        <v>-0.67564455508569066</v>
      </c>
      <c r="L79" s="131">
        <f t="shared" si="6"/>
        <v>-4999.29</v>
      </c>
      <c r="M79" s="30"/>
      <c r="N79" s="30"/>
      <c r="O79" s="30"/>
      <c r="P79" s="30"/>
      <c r="Q79" s="30"/>
    </row>
    <row r="80" spans="1:18" s="113" customFormat="1" ht="17.149999999999999" customHeight="1" x14ac:dyDescent="0.4">
      <c r="A80" s="76" t="s">
        <v>43</v>
      </c>
      <c r="B80" s="80">
        <v>22799</v>
      </c>
      <c r="C80" s="81"/>
      <c r="D80" s="81" t="s">
        <v>88</v>
      </c>
      <c r="E80" s="131"/>
      <c r="F80" s="111">
        <v>0</v>
      </c>
      <c r="G80" s="111"/>
      <c r="H80" s="111">
        <v>3000</v>
      </c>
      <c r="I80" s="132"/>
      <c r="J80" s="131"/>
      <c r="K80" s="121"/>
      <c r="L80" s="131">
        <f t="shared" si="6"/>
        <v>3000</v>
      </c>
      <c r="M80" s="30"/>
      <c r="N80" s="30"/>
      <c r="O80" s="30"/>
      <c r="P80" s="30"/>
      <c r="Q80" s="30"/>
    </row>
    <row r="81" spans="1:17" s="113" customFormat="1" ht="17.149999999999999" customHeight="1" x14ac:dyDescent="0.4">
      <c r="A81" s="76" t="s">
        <v>31</v>
      </c>
      <c r="B81" s="80">
        <v>23120</v>
      </c>
      <c r="C81" s="81"/>
      <c r="D81" s="81" t="s">
        <v>63</v>
      </c>
      <c r="E81" s="131"/>
      <c r="F81" s="111">
        <v>200</v>
      </c>
      <c r="G81" s="111"/>
      <c r="H81" s="111">
        <v>200</v>
      </c>
      <c r="I81" s="132"/>
      <c r="J81" s="131"/>
      <c r="K81" s="121"/>
      <c r="L81" s="131">
        <f t="shared" si="6"/>
        <v>0</v>
      </c>
      <c r="M81" s="30"/>
      <c r="N81" s="137"/>
      <c r="O81" s="30"/>
      <c r="P81" s="30"/>
      <c r="Q81" s="30"/>
    </row>
    <row r="82" spans="1:17" s="113" customFormat="1" ht="17.149999999999999" customHeight="1" x14ac:dyDescent="0.4">
      <c r="A82" s="76" t="s">
        <v>64</v>
      </c>
      <c r="B82" s="80">
        <v>62501</v>
      </c>
      <c r="C82" s="81">
        <v>62501</v>
      </c>
      <c r="D82" s="81" t="s">
        <v>65</v>
      </c>
      <c r="E82" s="131">
        <v>1000</v>
      </c>
      <c r="F82" s="111">
        <f>'[1]Presupuesto por capitulos'!D60</f>
        <v>1000</v>
      </c>
      <c r="G82" s="111">
        <v>1000</v>
      </c>
      <c r="H82" s="111">
        <v>0</v>
      </c>
      <c r="I82" s="132">
        <f t="shared" si="8"/>
        <v>0</v>
      </c>
      <c r="J82" s="131">
        <f t="shared" si="9"/>
        <v>0</v>
      </c>
      <c r="K82" s="121">
        <f t="shared" si="7"/>
        <v>-1</v>
      </c>
      <c r="L82" s="131">
        <f t="shared" si="6"/>
        <v>-1000</v>
      </c>
      <c r="M82" s="30"/>
      <c r="N82" s="137"/>
      <c r="O82" s="30"/>
      <c r="P82" s="30"/>
      <c r="Q82" s="30"/>
    </row>
    <row r="83" spans="1:17" s="113" customFormat="1" ht="17.149999999999999" customHeight="1" x14ac:dyDescent="0.4">
      <c r="A83" s="76" t="s">
        <v>64</v>
      </c>
      <c r="B83" s="80">
        <v>62601</v>
      </c>
      <c r="C83" s="138">
        <v>62601</v>
      </c>
      <c r="D83" s="81" t="s">
        <v>66</v>
      </c>
      <c r="E83" s="131">
        <v>1000</v>
      </c>
      <c r="F83" s="111">
        <f>'[1]Presupuesto por capitulos'!D61</f>
        <v>750</v>
      </c>
      <c r="G83" s="111">
        <v>1000</v>
      </c>
      <c r="H83" s="111">
        <v>0</v>
      </c>
      <c r="I83" s="132">
        <f t="shared" si="8"/>
        <v>0</v>
      </c>
      <c r="J83" s="131">
        <f t="shared" si="9"/>
        <v>0</v>
      </c>
      <c r="K83" s="121">
        <f t="shared" si="7"/>
        <v>-1</v>
      </c>
      <c r="L83" s="131">
        <f t="shared" si="6"/>
        <v>-750</v>
      </c>
      <c r="M83" s="30"/>
      <c r="N83" s="30"/>
      <c r="O83" s="30"/>
      <c r="P83" s="30"/>
      <c r="Q83" s="30"/>
    </row>
    <row r="84" spans="1:17" s="113" customFormat="1" ht="17.149999999999999" customHeight="1" x14ac:dyDescent="0.4">
      <c r="A84" s="76" t="s">
        <v>31</v>
      </c>
      <c r="B84" s="80">
        <v>83000</v>
      </c>
      <c r="C84" s="81">
        <v>83000</v>
      </c>
      <c r="D84" s="81" t="s">
        <v>67</v>
      </c>
      <c r="E84" s="139"/>
      <c r="F84" s="111">
        <f>'[1]Presupuesto por capitulos'!D63</f>
        <v>1000</v>
      </c>
      <c r="G84" s="140"/>
      <c r="H84" s="111">
        <f>'[1]Presupuesto por capitulos'!E63</f>
        <v>1000</v>
      </c>
      <c r="I84" s="141"/>
      <c r="J84" s="139"/>
      <c r="K84" s="121">
        <f t="shared" si="7"/>
        <v>0</v>
      </c>
      <c r="L84" s="131">
        <f t="shared" si="6"/>
        <v>0</v>
      </c>
      <c r="M84" s="30"/>
      <c r="N84" s="129"/>
      <c r="O84" s="30"/>
      <c r="P84" s="30"/>
      <c r="Q84" s="30"/>
    </row>
    <row r="85" spans="1:17" ht="9" customHeight="1" x14ac:dyDescent="0.35">
      <c r="A85" s="1"/>
      <c r="B85" s="18"/>
      <c r="C85" s="18"/>
      <c r="D85" s="18"/>
      <c r="E85" s="19"/>
      <c r="F85" s="19"/>
      <c r="G85" s="20"/>
      <c r="H85" s="19"/>
      <c r="I85" s="21"/>
      <c r="J85" s="19"/>
      <c r="K85" s="21"/>
      <c r="L85" s="19"/>
      <c r="M85" s="1"/>
      <c r="N85" s="24"/>
      <c r="O85" s="1"/>
      <c r="P85" s="1"/>
      <c r="Q85" s="1"/>
    </row>
    <row r="86" spans="1:17" s="113" customFormat="1" ht="17.149999999999999" customHeight="1" x14ac:dyDescent="0.4">
      <c r="A86" s="30"/>
      <c r="B86" s="87"/>
      <c r="C86" s="87"/>
      <c r="D86" s="88" t="s">
        <v>13</v>
      </c>
      <c r="E86" s="89"/>
      <c r="F86" s="90">
        <v>920</v>
      </c>
      <c r="G86" s="91"/>
      <c r="H86" s="92"/>
      <c r="I86" s="93"/>
      <c r="J86" s="92"/>
      <c r="K86" s="93"/>
      <c r="L86" s="92"/>
      <c r="M86" s="30"/>
      <c r="N86" s="137"/>
      <c r="O86" s="30"/>
      <c r="P86" s="30"/>
      <c r="Q86" s="30"/>
    </row>
    <row r="87" spans="1:17" s="113" customFormat="1" ht="17.149999999999999" customHeight="1" thickBot="1" x14ac:dyDescent="0.45">
      <c r="A87" s="30"/>
      <c r="B87" s="87"/>
      <c r="C87" s="87"/>
      <c r="D87" s="94" t="s">
        <v>68</v>
      </c>
      <c r="E87" s="95">
        <f>SUM(E56:E86)</f>
        <v>3729304.9699999993</v>
      </c>
      <c r="F87" s="96">
        <f>SUM(F52:F84)</f>
        <v>365124.3</v>
      </c>
      <c r="G87" s="96">
        <f t="shared" ref="G87:H87" si="10">SUM(G52:G84)</f>
        <v>4118510.3999999994</v>
      </c>
      <c r="H87" s="96">
        <f t="shared" si="10"/>
        <v>291780.38</v>
      </c>
      <c r="I87" s="97">
        <f>J87/E87</f>
        <v>0.10436406599377691</v>
      </c>
      <c r="J87" s="98">
        <f>G87-E87</f>
        <v>389205.43000000017</v>
      </c>
      <c r="K87" s="97">
        <f>L87/F87</f>
        <v>-0.2008738394020885</v>
      </c>
      <c r="L87" s="162">
        <f>H87-F87</f>
        <v>-73343.919999999984</v>
      </c>
      <c r="M87" s="30"/>
      <c r="N87" s="129"/>
      <c r="O87" s="30"/>
      <c r="P87" s="30"/>
      <c r="Q87" s="30"/>
    </row>
    <row r="88" spans="1:17" ht="9" customHeight="1" x14ac:dyDescent="0.35">
      <c r="A88" s="1"/>
      <c r="B88" s="44"/>
      <c r="C88" s="45"/>
      <c r="D88" s="44"/>
      <c r="E88" s="46"/>
      <c r="F88" s="167"/>
      <c r="G88" s="167"/>
      <c r="H88" s="167"/>
      <c r="I88" s="167"/>
      <c r="J88" s="167"/>
      <c r="K88" s="167"/>
      <c r="L88" s="167"/>
      <c r="M88" s="1"/>
      <c r="N88" s="23"/>
      <c r="O88" s="1"/>
      <c r="P88" s="1"/>
      <c r="Q88" s="1"/>
    </row>
    <row r="89" spans="1:17" s="113" customFormat="1" ht="17.149999999999999" customHeight="1" x14ac:dyDescent="0.4">
      <c r="A89" s="142" t="s">
        <v>31</v>
      </c>
      <c r="B89" s="143">
        <v>50000</v>
      </c>
      <c r="C89" s="144"/>
      <c r="D89" s="145" t="s">
        <v>69</v>
      </c>
      <c r="E89" s="144"/>
      <c r="F89" s="146">
        <v>5704.66</v>
      </c>
      <c r="G89" s="145"/>
      <c r="H89" s="146">
        <v>2101.27</v>
      </c>
      <c r="I89" s="145"/>
      <c r="J89" s="145"/>
      <c r="K89" s="145"/>
      <c r="L89" s="82">
        <f>H89-F89</f>
        <v>-3603.39</v>
      </c>
      <c r="M89" s="30"/>
      <c r="N89" s="129"/>
      <c r="O89" s="30"/>
      <c r="P89" s="30"/>
      <c r="Q89" s="30"/>
    </row>
    <row r="90" spans="1:17" ht="9" customHeight="1" thickBot="1" x14ac:dyDescent="0.4">
      <c r="A90" s="1"/>
      <c r="B90" s="46"/>
      <c r="C90" s="47"/>
      <c r="D90" s="44"/>
      <c r="E90" s="44"/>
      <c r="F90" s="167"/>
      <c r="G90" s="167"/>
      <c r="H90" s="168"/>
      <c r="I90" s="168"/>
      <c r="J90" s="168"/>
      <c r="K90" s="168"/>
      <c r="L90" s="168"/>
      <c r="M90" s="1"/>
      <c r="N90" s="23"/>
      <c r="O90" s="1"/>
      <c r="P90" s="1"/>
      <c r="Q90" s="1"/>
    </row>
    <row r="91" spans="1:17" s="113" customFormat="1" ht="17.149999999999999" customHeight="1" thickBot="1" x14ac:dyDescent="0.45">
      <c r="A91" s="30"/>
      <c r="B91" s="147"/>
      <c r="C91" s="148"/>
      <c r="D91" s="88" t="s">
        <v>70</v>
      </c>
      <c r="E91" s="88"/>
      <c r="F91" s="88"/>
      <c r="G91" s="169"/>
      <c r="H91" s="170"/>
      <c r="I91" s="170"/>
      <c r="J91" s="170"/>
      <c r="K91" s="170"/>
      <c r="L91" s="171">
        <v>0</v>
      </c>
      <c r="M91" s="30"/>
      <c r="N91" s="129"/>
      <c r="O91" s="30"/>
      <c r="P91" s="30"/>
      <c r="Q91" s="30"/>
    </row>
    <row r="92" spans="1:17" s="113" customFormat="1" ht="17.149999999999999" customHeight="1" thickBot="1" x14ac:dyDescent="0.45">
      <c r="A92" s="30"/>
      <c r="B92" s="147"/>
      <c r="C92" s="148"/>
      <c r="D92" s="94" t="s">
        <v>71</v>
      </c>
      <c r="E92" s="95">
        <v>2163998.9900000002</v>
      </c>
      <c r="F92" s="96">
        <f>SUM(F89)</f>
        <v>5704.66</v>
      </c>
      <c r="G92" s="96">
        <f t="shared" ref="G92:H92" si="11">SUM(G89)</f>
        <v>0</v>
      </c>
      <c r="H92" s="96">
        <f t="shared" si="11"/>
        <v>2101.27</v>
      </c>
      <c r="I92" s="97" t="e">
        <v>#DIV/0!</v>
      </c>
      <c r="J92" s="98">
        <v>329590.01</v>
      </c>
      <c r="K92" s="97"/>
      <c r="L92" s="162">
        <f>H92-F92</f>
        <v>-3603.39</v>
      </c>
      <c r="M92" s="30"/>
      <c r="N92" s="129"/>
      <c r="O92" s="30"/>
      <c r="P92" s="30"/>
      <c r="Q92" s="30"/>
    </row>
    <row r="93" spans="1:17" ht="9" customHeight="1" x14ac:dyDescent="0.35">
      <c r="A93" s="1"/>
      <c r="B93" s="1"/>
      <c r="C93" s="1"/>
      <c r="D93" s="1"/>
      <c r="E93" s="1"/>
      <c r="F93" s="157"/>
      <c r="G93" s="157"/>
      <c r="H93" s="157"/>
      <c r="I93" s="157"/>
      <c r="J93" s="157"/>
      <c r="K93" s="157"/>
      <c r="L93" s="172"/>
      <c r="M93" s="1"/>
      <c r="N93" s="1"/>
      <c r="O93" s="1"/>
      <c r="P93" s="1"/>
      <c r="Q93" s="1"/>
    </row>
    <row r="94" spans="1:17" s="113" customFormat="1" ht="17.149999999999999" customHeight="1" x14ac:dyDescent="0.4">
      <c r="A94" s="30"/>
      <c r="B94" s="30"/>
      <c r="C94" s="30"/>
      <c r="D94" s="149"/>
      <c r="E94" s="149"/>
      <c r="F94" s="150">
        <f>F92+F87+F50+F43+F33+F27+F14</f>
        <v>969952.19000000006</v>
      </c>
      <c r="G94" s="150">
        <f>G92+G87+G50+G43+G33+G27+G14</f>
        <v>4126310.3999999994</v>
      </c>
      <c r="H94" s="150">
        <f>H92+H87+H50+H43+H33+H27+H14</f>
        <v>802619.1</v>
      </c>
      <c r="I94" s="149"/>
      <c r="J94" s="149"/>
      <c r="K94" s="151">
        <f>L94/F94</f>
        <v>-0.17251684333018524</v>
      </c>
      <c r="L94" s="152">
        <f>H94-F94</f>
        <v>-167333.09000000008</v>
      </c>
      <c r="M94" s="30"/>
      <c r="N94" s="153"/>
      <c r="O94" s="30"/>
      <c r="P94" s="30"/>
      <c r="Q94" s="30"/>
    </row>
    <row r="95" spans="1:17" ht="12.9" x14ac:dyDescent="0.35">
      <c r="A95" s="1"/>
      <c r="B95" s="1"/>
      <c r="C95" s="1"/>
      <c r="D95" s="1"/>
      <c r="E95" s="1"/>
      <c r="F95" s="157"/>
      <c r="G95" s="157"/>
      <c r="H95" s="157"/>
      <c r="I95" s="157"/>
      <c r="J95" s="157"/>
      <c r="K95" s="157"/>
      <c r="L95" s="157"/>
      <c r="M95" s="1"/>
      <c r="N95" s="1"/>
      <c r="O95" s="1"/>
      <c r="P95" s="1"/>
      <c r="Q95" s="1"/>
    </row>
    <row r="96" spans="1:17" x14ac:dyDescent="0.3">
      <c r="F96" s="173"/>
      <c r="H96" s="175"/>
      <c r="O96" s="48"/>
    </row>
    <row r="99" spans="8:8" x14ac:dyDescent="0.3">
      <c r="H99" s="173"/>
    </row>
    <row r="101" spans="8:8" x14ac:dyDescent="0.3">
      <c r="H101" s="176"/>
    </row>
    <row r="102" spans="8:8" x14ac:dyDescent="0.3">
      <c r="H102" s="176"/>
    </row>
  </sheetData>
  <mergeCells count="3">
    <mergeCell ref="A1:L1"/>
    <mergeCell ref="A3:L3"/>
    <mergeCell ref="A5:L5"/>
  </mergeCells>
  <phoneticPr fontId="17" type="noConversion"/>
  <pageMargins left="0.70866141732283472" right="0.70866141732283472" top="1.22" bottom="0.74803149606299213" header="0.31496062992125984" footer="0.31496062992125984"/>
  <pageSetup paperSize="9" scale="79" orientation="portrait" r:id="rId1"/>
  <headerFooter>
    <oddHeader>&amp;L&amp;G</oddHeader>
    <oddFooter>&amp;R&amp;P de &amp;N</oddFooter>
  </headerFooter>
  <colBreaks count="1" manualBreakCount="1">
    <brk id="12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9B97-AFF1-481A-9BFC-6E12A285AD09}">
  <dimension ref="A1"/>
  <sheetViews>
    <sheetView workbookViewId="0">
      <selection activeCell="C5" sqref="C5:J46"/>
    </sheetView>
  </sheetViews>
  <sheetFormatPr baseColWidth="10" defaultRowHeight="14.6" x14ac:dyDescent="0.4"/>
  <cols>
    <col min="4" max="4" width="11.38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Económico</dc:creator>
  <cp:lastModifiedBy>administracion</cp:lastModifiedBy>
  <cp:lastPrinted>2020-11-26T09:52:45Z</cp:lastPrinted>
  <dcterms:created xsi:type="dcterms:W3CDTF">2015-06-05T18:19:34Z</dcterms:created>
  <dcterms:modified xsi:type="dcterms:W3CDTF">2021-07-09T08:40:36Z</dcterms:modified>
</cp:coreProperties>
</file>