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P. ADM. Y CONTRATOS - copia\0 Portal de Transparencia\Año 2022 - Autoevaluación mayo 2022 ejer. 2021\8 Económico financiera (Noelia)\1089 Presupuesto y memoria inversiones 2022\"/>
    </mc:Choice>
  </mc:AlternateContent>
  <xr:revisionPtr revIDLastSave="0" documentId="8_{888A37A2-15CD-4830-B3D8-12A59EBDBE12}" xr6:coauthVersionLast="47" xr6:coauthVersionMax="47" xr10:uidLastSave="{00000000-0000-0000-0000-000000000000}"/>
  <bookViews>
    <workbookView xWindow="-110" yWindow="-110" windowWidth="19420" windowHeight="10560"/>
  </bookViews>
  <sheets>
    <sheet name="partidas" sheetId="1" r:id="rId1"/>
    <sheet name="capitulo" sheetId="2" r:id="rId2"/>
    <sheet name="Hoja3" sheetId="3" r:id="rId3"/>
  </sheets>
  <definedNames>
    <definedName name="_xlnm.Print_Area" localSheetId="1">capitulo!$A$1:$F$47</definedName>
    <definedName name="_xlnm.Print_Area" localSheetId="0">partidas!$A$1:$F$43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2" l="1"/>
  <c r="C32" i="2"/>
  <c r="C26" i="2"/>
  <c r="C8" i="2"/>
  <c r="E8" i="2"/>
  <c r="D22" i="2"/>
  <c r="D8" i="2"/>
  <c r="D9" i="2"/>
  <c r="D16" i="2"/>
  <c r="E10" i="2"/>
  <c r="E11" i="2"/>
  <c r="E12" i="2"/>
  <c r="E13" i="2"/>
  <c r="E14" i="2"/>
  <c r="E9" i="2"/>
  <c r="C14" i="2"/>
  <c r="C27" i="2"/>
  <c r="C28" i="2"/>
  <c r="C30" i="2"/>
  <c r="C16" i="2"/>
  <c r="C22" i="2"/>
  <c r="C20" i="2"/>
  <c r="C19" i="2"/>
  <c r="F21" i="1"/>
  <c r="E17" i="2"/>
  <c r="E21" i="2"/>
  <c r="F17" i="1"/>
  <c r="E17" i="1"/>
  <c r="D34" i="1"/>
  <c r="C34" i="1"/>
  <c r="F31" i="1"/>
  <c r="E44" i="2"/>
  <c r="F30" i="1"/>
  <c r="F44" i="2"/>
  <c r="D47" i="2"/>
  <c r="C14" i="1"/>
  <c r="D14" i="1"/>
  <c r="F14" i="1"/>
  <c r="F9" i="1"/>
  <c r="F10" i="1"/>
  <c r="F11" i="1"/>
  <c r="F16" i="1"/>
  <c r="E16" i="1"/>
  <c r="C19" i="1"/>
  <c r="F19" i="1"/>
  <c r="E19" i="1"/>
  <c r="D19" i="1"/>
  <c r="C24" i="1"/>
  <c r="D24" i="1"/>
  <c r="D14" i="2"/>
  <c r="F26" i="1"/>
  <c r="F27" i="1"/>
  <c r="E27" i="1"/>
  <c r="F28" i="1"/>
  <c r="E28" i="1"/>
  <c r="F37" i="1"/>
  <c r="E37" i="1"/>
  <c r="C40" i="1"/>
  <c r="D40" i="1"/>
  <c r="F40" i="1"/>
  <c r="E40" i="1"/>
  <c r="D20" i="2"/>
  <c r="D30" i="2"/>
  <c r="D43" i="1"/>
  <c r="F34" i="1"/>
  <c r="E34" i="1"/>
  <c r="E19" i="2"/>
  <c r="D32" i="2"/>
  <c r="E20" i="2"/>
  <c r="E18" i="2"/>
  <c r="E16" i="2"/>
  <c r="F24" i="1"/>
  <c r="C43" i="1"/>
  <c r="F43" i="1"/>
  <c r="E43" i="1"/>
  <c r="E22" i="2"/>
</calcChain>
</file>

<file path=xl/sharedStrings.xml><?xml version="1.0" encoding="utf-8"?>
<sst xmlns="http://schemas.openxmlformats.org/spreadsheetml/2006/main" count="73" uniqueCount="62">
  <si>
    <t xml:space="preserve">ESTADO DE MODIFICACIONES DE INGRESOS </t>
  </si>
  <si>
    <t>Económ.</t>
  </si>
  <si>
    <t>Denominacion</t>
  </si>
  <si>
    <t>% Dif.</t>
  </si>
  <si>
    <t>Diferencia</t>
  </si>
  <si>
    <t>Reintegro de o.corrientes</t>
  </si>
  <si>
    <t>Cuotas de Urbanización</t>
  </si>
  <si>
    <t>Aprov.urbanisticos</t>
  </si>
  <si>
    <t>TOTAL SUBCONCEPTO 3</t>
  </si>
  <si>
    <t>Tasas y otros ingresos</t>
  </si>
  <si>
    <t>Aportaciones Ayto.Puerto Cruz</t>
  </si>
  <si>
    <t>Aportacion del Cabildo Insular</t>
  </si>
  <si>
    <t>TOTAL SUBCONCEPTO 4</t>
  </si>
  <si>
    <t>Transferencias corrientes</t>
  </si>
  <si>
    <t>Intereses en ctas.corrientes</t>
  </si>
  <si>
    <t>TOTAL SUBCONCEPTO 5</t>
  </si>
  <si>
    <t>Ingresos Patrimoniales</t>
  </si>
  <si>
    <t>Aport. Minist.Inds.Turismo y C.</t>
  </si>
  <si>
    <t>Aportación Cabildo Insular</t>
  </si>
  <si>
    <t>TOTAL SUBCONCEPTO 7</t>
  </si>
  <si>
    <t>Transferencias de capital</t>
  </si>
  <si>
    <t>Reint.de ant.de pagas al pers.</t>
  </si>
  <si>
    <t>TOTAL SUBCONCEPTO 8</t>
  </si>
  <si>
    <t>Activos Financieros</t>
  </si>
  <si>
    <t>TOTALES</t>
  </si>
  <si>
    <t>CAPITULO</t>
  </si>
  <si>
    <t>DENOMINACIÓN</t>
  </si>
  <si>
    <t>A</t>
  </si>
  <si>
    <t>Operaciones no financieras</t>
  </si>
  <si>
    <t>A1</t>
  </si>
  <si>
    <t>Operaciones corrientes</t>
  </si>
  <si>
    <t>Impuestos Directos</t>
  </si>
  <si>
    <t>Impuestos Indirectos</t>
  </si>
  <si>
    <t>Tasas, precios públicos y otros</t>
  </si>
  <si>
    <t>A2</t>
  </si>
  <si>
    <t>Operaciones de capital</t>
  </si>
  <si>
    <t>Enajenación de Inversiones Reales</t>
  </si>
  <si>
    <t>B</t>
  </si>
  <si>
    <t>Operaciones Financieras</t>
  </si>
  <si>
    <t>Activos financieros</t>
  </si>
  <si>
    <t>Pasivos financieros</t>
  </si>
  <si>
    <t>TOTAL</t>
  </si>
  <si>
    <t>Operaciones Corrientes</t>
  </si>
  <si>
    <t>Operaciones de Capital</t>
  </si>
  <si>
    <t>Operaciones financieras</t>
  </si>
  <si>
    <t>APORTACIONES ADMINISTRACIONES PUBLICAS</t>
  </si>
  <si>
    <t>CORRIENTE</t>
  </si>
  <si>
    <t>CAPITAL</t>
  </si>
  <si>
    <t>Ayuntamiento Puerto de la Cruz</t>
  </si>
  <si>
    <t>Gobierno de Canarias</t>
  </si>
  <si>
    <t>Administracion del Estado</t>
  </si>
  <si>
    <t>TOTAL APORTACIONES</t>
  </si>
  <si>
    <t>Cabildo Insular de Tenerife</t>
  </si>
  <si>
    <t>Otros: Activos Financieros</t>
  </si>
  <si>
    <t>CONSORCIO URBANISTICO DE REHABILITACION PUERTO DE LA CRUZ</t>
  </si>
  <si>
    <t>Aportacion Cabildo Insular</t>
  </si>
  <si>
    <t>Proyecto S. Francisco Fase II</t>
  </si>
  <si>
    <t>Area de Turismo</t>
  </si>
  <si>
    <t>Aport.Gobierno Comunidad Autónoma</t>
  </si>
  <si>
    <t>ANTEPROYECTO DEL PRESUPUESTO PARA EL EJERCICIO 2022</t>
  </si>
  <si>
    <t xml:space="preserve">     ANTEPROYECTO DEL PRESUPUESTO PARA EL EJERCICIO 2022</t>
  </si>
  <si>
    <t>ESTADO  DE INGRESOS POR CAPITULOS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</si>
</sst>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€_-;\-* #,##0.00\ _€_-;_-* &quot;-&quot;??\ _€_-;_-@_-"/>
    <numFmt numFmtId="166" formatCode="#.##000"/>
    <numFmt numFmtId="167" formatCode="#,##0.00&quot; €&quot;"/>
    <numFmt numFmtId="169" formatCode="0.0000%"/>
  </numFmts>
  <fonts count="5" x14ac:knownFonts="1">
    <font>
      <sz val="10"/>
      <name val="Arial"/>
      <family val="2"/>
    </font>
    <font>
      <sz val="10"/>
      <name val="Arial"/>
    </font>
    <font>
      <sz val="10"/>
      <name val="Arial"/>
      <family val="2"/>
      <charset val="1"/>
    </font>
    <font>
      <b/>
      <sz val="11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51"/>
      </patternFill>
    </fill>
    <fill>
      <patternFill patternType="solid">
        <fgColor indexed="31"/>
        <bgColor indexed="27"/>
      </patternFill>
    </fill>
    <fill>
      <patternFill patternType="solid">
        <fgColor indexed="44"/>
        <bgColor indexed="51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22"/>
      </patternFill>
    </fill>
    <fill>
      <patternFill patternType="solid">
        <fgColor indexed="49"/>
        <bgColor indexed="27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2" fillId="0" borderId="0"/>
    <xf numFmtId="165" fontId="1" fillId="0" borderId="0" applyFill="0" applyBorder="0" applyAlignment="0" applyProtection="0"/>
    <xf numFmtId="9" fontId="2" fillId="0" borderId="0"/>
  </cellStyleXfs>
  <cellXfs count="139">
    <xf numFmtId="0" fontId="0" fillId="0" borderId="0" xfId="0"/>
    <xf numFmtId="0" fontId="2" fillId="0" borderId="0" xfId="1"/>
    <xf numFmtId="167" fontId="2" fillId="0" borderId="0" xfId="1" applyNumberFormat="1"/>
    <xf numFmtId="10" fontId="2" fillId="0" borderId="0" xfId="3" applyNumberFormat="1" applyFont="1" applyFill="1" applyBorder="1" applyAlignment="1" applyProtection="1"/>
    <xf numFmtId="165" fontId="2" fillId="0" borderId="0" xfId="1" applyNumberFormat="1"/>
    <xf numFmtId="1" fontId="3" fillId="0" borderId="0" xfId="1" applyNumberFormat="1" applyFont="1"/>
    <xf numFmtId="4" fontId="3" fillId="0" borderId="0" xfId="1" applyNumberFormat="1" applyFont="1"/>
    <xf numFmtId="0" fontId="4" fillId="0" borderId="0" xfId="1" applyFont="1"/>
    <xf numFmtId="166" fontId="4" fillId="0" borderId="0" xfId="1" applyNumberFormat="1" applyFont="1"/>
    <xf numFmtId="1" fontId="4" fillId="0" borderId="0" xfId="1" applyNumberFormat="1" applyFont="1"/>
    <xf numFmtId="4" fontId="4" fillId="0" borderId="0" xfId="1" applyNumberFormat="1" applyFont="1"/>
    <xf numFmtId="1" fontId="4" fillId="2" borderId="1" xfId="1" applyNumberFormat="1" applyFont="1" applyFill="1" applyBorder="1"/>
    <xf numFmtId="0" fontId="4" fillId="2" borderId="1" xfId="1" applyNumberFormat="1" applyFont="1" applyFill="1" applyBorder="1"/>
    <xf numFmtId="166" fontId="4" fillId="2" borderId="1" xfId="1" applyNumberFormat="1" applyFont="1" applyFill="1" applyBorder="1"/>
    <xf numFmtId="1" fontId="4" fillId="3" borderId="1" xfId="1" applyNumberFormat="1" applyFont="1" applyFill="1" applyBorder="1"/>
    <xf numFmtId="0" fontId="4" fillId="3" borderId="1" xfId="1" applyNumberFormat="1" applyFont="1" applyFill="1" applyBorder="1"/>
    <xf numFmtId="10" fontId="4" fillId="3" borderId="1" xfId="1" applyNumberFormat="1" applyFont="1" applyFill="1" applyBorder="1"/>
    <xf numFmtId="2" fontId="4" fillId="3" borderId="1" xfId="1" applyNumberFormat="1" applyFont="1" applyFill="1" applyBorder="1"/>
    <xf numFmtId="1" fontId="4" fillId="0" borderId="0" xfId="1" applyNumberFormat="1" applyFont="1" applyFill="1" applyBorder="1"/>
    <xf numFmtId="4" fontId="4" fillId="0" borderId="0" xfId="1" applyNumberFormat="1" applyFont="1" applyFill="1" applyBorder="1"/>
    <xf numFmtId="10" fontId="4" fillId="0" borderId="0" xfId="1" applyNumberFormat="1" applyFont="1" applyBorder="1"/>
    <xf numFmtId="4" fontId="4" fillId="0" borderId="0" xfId="1" applyNumberFormat="1" applyFont="1" applyBorder="1"/>
    <xf numFmtId="1" fontId="4" fillId="4" borderId="2" xfId="1" applyNumberFormat="1" applyFont="1" applyFill="1" applyBorder="1"/>
    <xf numFmtId="4" fontId="4" fillId="4" borderId="2" xfId="1" applyNumberFormat="1" applyFont="1" applyFill="1" applyBorder="1"/>
    <xf numFmtId="10" fontId="4" fillId="4" borderId="2" xfId="1" applyNumberFormat="1" applyFont="1" applyFill="1" applyBorder="1"/>
    <xf numFmtId="4" fontId="4" fillId="4" borderId="3" xfId="1" applyNumberFormat="1" applyFont="1" applyFill="1" applyBorder="1"/>
    <xf numFmtId="1" fontId="3" fillId="4" borderId="4" xfId="1" applyNumberFormat="1" applyFont="1" applyFill="1" applyBorder="1"/>
    <xf numFmtId="4" fontId="3" fillId="4" borderId="4" xfId="1" applyNumberFormat="1" applyFont="1" applyFill="1" applyBorder="1"/>
    <xf numFmtId="10" fontId="3" fillId="4" borderId="4" xfId="1" applyNumberFormat="1" applyFont="1" applyFill="1" applyBorder="1"/>
    <xf numFmtId="4" fontId="3" fillId="4" borderId="5" xfId="1" applyNumberFormat="1" applyFont="1" applyFill="1" applyBorder="1"/>
    <xf numFmtId="1" fontId="4" fillId="3" borderId="2" xfId="1" applyNumberFormat="1" applyFont="1" applyFill="1" applyBorder="1"/>
    <xf numFmtId="4" fontId="4" fillId="3" borderId="2" xfId="1" applyNumberFormat="1" applyFont="1" applyFill="1" applyBorder="1"/>
    <xf numFmtId="10" fontId="4" fillId="3" borderId="2" xfId="1" applyNumberFormat="1" applyFont="1" applyFill="1" applyBorder="1"/>
    <xf numFmtId="4" fontId="4" fillId="3" borderId="1" xfId="1" applyNumberFormat="1" applyFont="1" applyFill="1" applyBorder="1"/>
    <xf numFmtId="1" fontId="4" fillId="3" borderId="6" xfId="1" applyNumberFormat="1" applyFont="1" applyFill="1" applyBorder="1"/>
    <xf numFmtId="1" fontId="4" fillId="3" borderId="7" xfId="1" applyNumberFormat="1" applyFont="1" applyFill="1" applyBorder="1"/>
    <xf numFmtId="4" fontId="4" fillId="3" borderId="7" xfId="1" applyNumberFormat="1" applyFont="1" applyFill="1" applyBorder="1"/>
    <xf numFmtId="1" fontId="4" fillId="4" borderId="8" xfId="1" applyNumberFormat="1" applyFont="1" applyFill="1" applyBorder="1"/>
    <xf numFmtId="4" fontId="4" fillId="4" borderId="8" xfId="1" applyNumberFormat="1" applyFont="1" applyFill="1" applyBorder="1"/>
    <xf numFmtId="10" fontId="4" fillId="4" borderId="8" xfId="1" applyNumberFormat="1" applyFont="1" applyFill="1" applyBorder="1"/>
    <xf numFmtId="4" fontId="4" fillId="4" borderId="9" xfId="1" applyNumberFormat="1" applyFont="1" applyFill="1" applyBorder="1"/>
    <xf numFmtId="1" fontId="4" fillId="3" borderId="10" xfId="1" applyNumberFormat="1" applyFont="1" applyFill="1" applyBorder="1"/>
    <xf numFmtId="1" fontId="4" fillId="3" borderId="11" xfId="1" applyNumberFormat="1" applyFont="1" applyFill="1" applyBorder="1"/>
    <xf numFmtId="4" fontId="4" fillId="3" borderId="11" xfId="1" applyNumberFormat="1" applyFont="1" applyFill="1" applyBorder="1"/>
    <xf numFmtId="10" fontId="4" fillId="3" borderId="10" xfId="1" applyNumberFormat="1" applyFont="1" applyFill="1" applyBorder="1"/>
    <xf numFmtId="4" fontId="4" fillId="3" borderId="12" xfId="1" applyNumberFormat="1" applyFont="1" applyFill="1" applyBorder="1"/>
    <xf numFmtId="1" fontId="4" fillId="3" borderId="13" xfId="1" applyNumberFormat="1" applyFont="1" applyFill="1" applyBorder="1"/>
    <xf numFmtId="1" fontId="4" fillId="3" borderId="14" xfId="1" applyNumberFormat="1" applyFont="1" applyFill="1" applyBorder="1"/>
    <xf numFmtId="4" fontId="4" fillId="3" borderId="14" xfId="1" applyNumberFormat="1" applyFont="1" applyFill="1" applyBorder="1"/>
    <xf numFmtId="10" fontId="4" fillId="3" borderId="13" xfId="1" applyNumberFormat="1" applyFont="1" applyFill="1" applyBorder="1"/>
    <xf numFmtId="4" fontId="4" fillId="3" borderId="15" xfId="1" applyNumberFormat="1" applyFont="1" applyFill="1" applyBorder="1"/>
    <xf numFmtId="10" fontId="4" fillId="4" borderId="16" xfId="1" applyNumberFormat="1" applyFont="1" applyFill="1" applyBorder="1"/>
    <xf numFmtId="10" fontId="3" fillId="4" borderId="17" xfId="1" applyNumberFormat="1" applyFont="1" applyFill="1" applyBorder="1"/>
    <xf numFmtId="1" fontId="3" fillId="0" borderId="4" xfId="1" applyNumberFormat="1" applyFont="1" applyFill="1" applyBorder="1"/>
    <xf numFmtId="4" fontId="3" fillId="0" borderId="4" xfId="1" applyNumberFormat="1" applyFont="1" applyFill="1" applyBorder="1"/>
    <xf numFmtId="10" fontId="3" fillId="0" borderId="17" xfId="1" applyNumberFormat="1" applyFont="1" applyBorder="1"/>
    <xf numFmtId="4" fontId="3" fillId="0" borderId="4" xfId="1" applyNumberFormat="1" applyFont="1" applyBorder="1"/>
    <xf numFmtId="10" fontId="4" fillId="0" borderId="2" xfId="1" applyNumberFormat="1" applyFont="1" applyBorder="1"/>
    <xf numFmtId="4" fontId="4" fillId="4" borderId="18" xfId="1" applyNumberFormat="1" applyFont="1" applyFill="1" applyBorder="1"/>
    <xf numFmtId="4" fontId="3" fillId="4" borderId="19" xfId="1" applyNumberFormat="1" applyFont="1" applyFill="1" applyBorder="1"/>
    <xf numFmtId="10" fontId="4" fillId="4" borderId="4" xfId="1" applyNumberFormat="1" applyFont="1" applyFill="1" applyBorder="1"/>
    <xf numFmtId="1" fontId="4" fillId="0" borderId="0" xfId="1" applyNumberFormat="1" applyFont="1" applyFill="1"/>
    <xf numFmtId="1" fontId="3" fillId="2" borderId="1" xfId="1" applyNumberFormat="1" applyFont="1" applyFill="1" applyBorder="1"/>
    <xf numFmtId="4" fontId="3" fillId="2" borderId="1" xfId="1" applyNumberFormat="1" applyFont="1" applyFill="1" applyBorder="1"/>
    <xf numFmtId="4" fontId="3" fillId="2" borderId="20" xfId="1" applyNumberFormat="1" applyFont="1" applyFill="1" applyBorder="1"/>
    <xf numFmtId="0" fontId="4" fillId="0" borderId="1" xfId="1" applyFont="1" applyFill="1" applyBorder="1"/>
    <xf numFmtId="4" fontId="4" fillId="0" borderId="1" xfId="1" applyNumberFormat="1" applyFont="1" applyFill="1" applyBorder="1"/>
    <xf numFmtId="0" fontId="3" fillId="0" borderId="0" xfId="1" applyFont="1" applyFill="1" applyBorder="1"/>
    <xf numFmtId="0" fontId="4" fillId="0" borderId="1" xfId="1" applyFont="1" applyBorder="1"/>
    <xf numFmtId="4" fontId="4" fillId="0" borderId="1" xfId="1" applyNumberFormat="1" applyFont="1" applyBorder="1"/>
    <xf numFmtId="4" fontId="3" fillId="0" borderId="0" xfId="1" applyNumberFormat="1" applyFont="1" applyFill="1" applyBorder="1"/>
    <xf numFmtId="0" fontId="4" fillId="0" borderId="0" xfId="1" applyFont="1" applyBorder="1"/>
    <xf numFmtId="165" fontId="4" fillId="0" borderId="0" xfId="2" applyFont="1" applyBorder="1"/>
    <xf numFmtId="0" fontId="3" fillId="0" borderId="0" xfId="1" applyFont="1" applyBorder="1"/>
    <xf numFmtId="0" fontId="4" fillId="0" borderId="21" xfId="1" applyFont="1" applyBorder="1"/>
    <xf numFmtId="165" fontId="4" fillId="0" borderId="21" xfId="2" applyFont="1" applyBorder="1"/>
    <xf numFmtId="0" fontId="3" fillId="5" borderId="22" xfId="1" applyFont="1" applyFill="1" applyBorder="1"/>
    <xf numFmtId="0" fontId="3" fillId="5" borderId="23" xfId="1" applyFont="1" applyFill="1" applyBorder="1"/>
    <xf numFmtId="165" fontId="3" fillId="5" borderId="24" xfId="2" applyFont="1" applyFill="1" applyBorder="1"/>
    <xf numFmtId="169" fontId="3" fillId="2" borderId="1" xfId="1" applyNumberFormat="1" applyFont="1" applyFill="1" applyBorder="1"/>
    <xf numFmtId="10" fontId="4" fillId="6" borderId="13" xfId="1" applyNumberFormat="1" applyFont="1" applyFill="1" applyBorder="1"/>
    <xf numFmtId="0" fontId="4" fillId="0" borderId="25" xfId="1" applyFont="1" applyBorder="1"/>
    <xf numFmtId="165" fontId="4" fillId="0" borderId="26" xfId="2" applyFont="1" applyBorder="1"/>
    <xf numFmtId="0" fontId="4" fillId="0" borderId="27" xfId="1" applyFont="1" applyBorder="1"/>
    <xf numFmtId="165" fontId="4" fillId="0" borderId="28" xfId="2" applyFont="1" applyBorder="1"/>
    <xf numFmtId="0" fontId="3" fillId="5" borderId="29" xfId="1" applyFont="1" applyFill="1" applyBorder="1"/>
    <xf numFmtId="0" fontId="3" fillId="5" borderId="30" xfId="1" applyFont="1" applyFill="1" applyBorder="1"/>
    <xf numFmtId="165" fontId="3" fillId="5" borderId="30" xfId="2" applyFont="1" applyFill="1" applyBorder="1"/>
    <xf numFmtId="165" fontId="3" fillId="5" borderId="31" xfId="2" applyFont="1" applyFill="1" applyBorder="1"/>
    <xf numFmtId="0" fontId="3" fillId="7" borderId="32" xfId="1" applyFont="1" applyFill="1" applyBorder="1"/>
    <xf numFmtId="0" fontId="3" fillId="7" borderId="33" xfId="1" applyFont="1" applyFill="1" applyBorder="1"/>
    <xf numFmtId="0" fontId="3" fillId="7" borderId="34" xfId="1" applyFont="1" applyFill="1" applyBorder="1"/>
    <xf numFmtId="0" fontId="4" fillId="0" borderId="35" xfId="1" applyFont="1" applyFill="1" applyBorder="1"/>
    <xf numFmtId="0" fontId="4" fillId="7" borderId="36" xfId="1" applyFont="1" applyFill="1" applyBorder="1"/>
    <xf numFmtId="0" fontId="3" fillId="7" borderId="37" xfId="1" applyFont="1" applyFill="1" applyBorder="1"/>
    <xf numFmtId="4" fontId="3" fillId="7" borderId="37" xfId="1" applyNumberFormat="1" applyFont="1" applyFill="1" applyBorder="1"/>
    <xf numFmtId="0" fontId="4" fillId="7" borderId="32" xfId="1" applyFont="1" applyFill="1" applyBorder="1"/>
    <xf numFmtId="0" fontId="4" fillId="7" borderId="33" xfId="1" applyFont="1" applyFill="1" applyBorder="1"/>
    <xf numFmtId="0" fontId="4" fillId="0" borderId="35" xfId="1" applyFont="1" applyBorder="1"/>
    <xf numFmtId="4" fontId="4" fillId="0" borderId="38" xfId="1" applyNumberFormat="1" applyFont="1" applyBorder="1"/>
    <xf numFmtId="0" fontId="3" fillId="7" borderId="36" xfId="1" applyFont="1" applyFill="1" applyBorder="1"/>
    <xf numFmtId="4" fontId="3" fillId="7" borderId="39" xfId="1" applyNumberFormat="1" applyFont="1" applyFill="1" applyBorder="1"/>
    <xf numFmtId="0" fontId="3" fillId="0" borderId="40" xfId="1" applyFont="1" applyBorder="1" applyAlignment="1">
      <alignment horizontal="centerContinuous"/>
    </xf>
    <xf numFmtId="0" fontId="3" fillId="0" borderId="41" xfId="1" applyFont="1" applyBorder="1" applyAlignment="1">
      <alignment horizontal="centerContinuous"/>
    </xf>
    <xf numFmtId="0" fontId="3" fillId="0" borderId="42" xfId="1" applyFont="1" applyBorder="1" applyAlignment="1">
      <alignment horizontal="centerContinuous"/>
    </xf>
    <xf numFmtId="0" fontId="3" fillId="0" borderId="43" xfId="1" applyFont="1" applyBorder="1"/>
    <xf numFmtId="0" fontId="3" fillId="0" borderId="44" xfId="1" applyFont="1" applyBorder="1"/>
    <xf numFmtId="0" fontId="2" fillId="0" borderId="0" xfId="1" applyBorder="1"/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2" fillId="0" borderId="26" xfId="1" applyBorder="1"/>
    <xf numFmtId="4" fontId="2" fillId="0" borderId="0" xfId="1" applyNumberFormat="1"/>
    <xf numFmtId="4" fontId="4" fillId="3" borderId="46" xfId="1" applyNumberFormat="1" applyFont="1" applyFill="1" applyBorder="1"/>
    <xf numFmtId="10" fontId="4" fillId="3" borderId="46" xfId="1" applyNumberFormat="1" applyFont="1" applyFill="1" applyBorder="1"/>
    <xf numFmtId="4" fontId="4" fillId="3" borderId="6" xfId="1" applyNumberFormat="1" applyFont="1" applyFill="1" applyBorder="1"/>
    <xf numFmtId="4" fontId="4" fillId="3" borderId="20" xfId="1" applyNumberFormat="1" applyFont="1" applyFill="1" applyBorder="1"/>
    <xf numFmtId="0" fontId="4" fillId="10" borderId="35" xfId="1" applyFont="1" applyFill="1" applyBorder="1"/>
    <xf numFmtId="0" fontId="4" fillId="10" borderId="1" xfId="1" applyFont="1" applyFill="1" applyBorder="1"/>
    <xf numFmtId="4" fontId="4" fillId="10" borderId="1" xfId="1" applyNumberFormat="1" applyFont="1" applyFill="1" applyBorder="1"/>
    <xf numFmtId="0" fontId="4" fillId="0" borderId="6" xfId="1" applyFont="1" applyFill="1" applyBorder="1"/>
    <xf numFmtId="4" fontId="4" fillId="0" borderId="2" xfId="1" applyNumberFormat="1" applyFont="1" applyFill="1" applyBorder="1"/>
    <xf numFmtId="4" fontId="4" fillId="0" borderId="4" xfId="1" applyNumberFormat="1" applyFont="1" applyFill="1" applyBorder="1"/>
    <xf numFmtId="4" fontId="4" fillId="0" borderId="47" xfId="1" applyNumberFormat="1" applyFont="1" applyFill="1" applyBorder="1"/>
    <xf numFmtId="4" fontId="4" fillId="10" borderId="2" xfId="1" applyNumberFormat="1" applyFont="1" applyFill="1" applyBorder="1"/>
    <xf numFmtId="4" fontId="4" fillId="10" borderId="48" xfId="1" applyNumberFormat="1" applyFont="1" applyFill="1" applyBorder="1"/>
    <xf numFmtId="4" fontId="4" fillId="0" borderId="49" xfId="1" applyNumberFormat="1" applyFont="1" applyFill="1" applyBorder="1"/>
    <xf numFmtId="4" fontId="4" fillId="0" borderId="38" xfId="1" applyNumberFormat="1" applyFont="1" applyFill="1" applyBorder="1"/>
    <xf numFmtId="4" fontId="4" fillId="0" borderId="48" xfId="1" applyNumberFormat="1" applyFont="1" applyFill="1" applyBorder="1"/>
    <xf numFmtId="4" fontId="4" fillId="10" borderId="38" xfId="1" applyNumberFormat="1" applyFont="1" applyFill="1" applyBorder="1"/>
    <xf numFmtId="10" fontId="4" fillId="0" borderId="0" xfId="1" applyNumberFormat="1" applyFont="1" applyFill="1" applyBorder="1"/>
    <xf numFmtId="169" fontId="3" fillId="0" borderId="0" xfId="1" applyNumberFormat="1" applyFont="1" applyFill="1" applyBorder="1"/>
    <xf numFmtId="0" fontId="4" fillId="0" borderId="0" xfId="1" applyFont="1" applyFill="1" applyBorder="1"/>
    <xf numFmtId="0" fontId="2" fillId="0" borderId="0" xfId="1" applyFill="1" applyBorder="1"/>
    <xf numFmtId="0" fontId="3" fillId="5" borderId="0" xfId="1" applyFont="1" applyFill="1" applyAlignment="1">
      <alignment horizontal="center"/>
    </xf>
    <xf numFmtId="1" fontId="3" fillId="8" borderId="50" xfId="1" applyNumberFormat="1" applyFont="1" applyFill="1" applyBorder="1" applyAlignment="1">
      <alignment horizontal="center"/>
    </xf>
    <xf numFmtId="1" fontId="3" fillId="8" borderId="0" xfId="1" applyNumberFormat="1" applyFont="1" applyFill="1" applyBorder="1" applyAlignment="1">
      <alignment horizontal="center"/>
    </xf>
    <xf numFmtId="1" fontId="3" fillId="9" borderId="0" xfId="1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4">
    <cellStyle name="Excel Built-in Normal" xfId="1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75" zoomScaleNormal="75" workbookViewId="0">
      <selection activeCell="J34" sqref="J34"/>
    </sheetView>
  </sheetViews>
  <sheetFormatPr baseColWidth="10" defaultColWidth="11.453125" defaultRowHeight="12.5" x14ac:dyDescent="0.25"/>
  <cols>
    <col min="1" max="1" width="7.81640625" style="1" customWidth="1"/>
    <col min="2" max="2" width="37" style="1" customWidth="1"/>
    <col min="3" max="3" width="13.26953125" style="1" customWidth="1"/>
    <col min="4" max="4" width="17.54296875" style="1" customWidth="1"/>
    <col min="5" max="5" width="12.1796875" style="1" customWidth="1"/>
    <col min="6" max="6" width="12.453125" style="1" customWidth="1"/>
    <col min="7" max="7" width="11.453125" style="1" customWidth="1"/>
    <col min="8" max="8" width="13.26953125" style="1" customWidth="1"/>
    <col min="9" max="16384" width="11.453125" style="1"/>
  </cols>
  <sheetData>
    <row r="1" spans="1:6" ht="14.5" x14ac:dyDescent="0.35">
      <c r="A1" s="7"/>
      <c r="B1" s="7"/>
      <c r="C1" s="7"/>
      <c r="D1" s="7"/>
      <c r="E1" s="7"/>
      <c r="F1" s="7"/>
    </row>
    <row r="2" spans="1:6" ht="14.5" x14ac:dyDescent="0.35">
      <c r="A2" s="133" t="s">
        <v>54</v>
      </c>
      <c r="B2" s="133"/>
      <c r="C2" s="133"/>
      <c r="D2" s="133"/>
      <c r="E2" s="133"/>
      <c r="F2" s="133"/>
    </row>
    <row r="3" spans="1:6" ht="14.5" x14ac:dyDescent="0.35">
      <c r="A3" s="7"/>
      <c r="B3" s="7"/>
      <c r="C3" s="7"/>
      <c r="D3" s="7"/>
      <c r="E3" s="7"/>
      <c r="F3" s="7"/>
    </row>
    <row r="4" spans="1:6" ht="14.5" x14ac:dyDescent="0.35">
      <c r="A4" s="134" t="s">
        <v>59</v>
      </c>
      <c r="B4" s="135"/>
      <c r="C4" s="135"/>
      <c r="D4" s="135"/>
      <c r="E4" s="135"/>
      <c r="F4" s="135"/>
    </row>
    <row r="5" spans="1:6" ht="14.5" x14ac:dyDescent="0.35">
      <c r="A5" s="5"/>
      <c r="B5" s="5"/>
      <c r="C5" s="6"/>
      <c r="D5" s="6"/>
      <c r="E5" s="8"/>
      <c r="F5" s="8"/>
    </row>
    <row r="6" spans="1:6" ht="14.5" x14ac:dyDescent="0.25">
      <c r="A6" s="136" t="s">
        <v>0</v>
      </c>
      <c r="B6" s="136"/>
      <c r="C6" s="136"/>
      <c r="D6" s="136"/>
      <c r="E6" s="136"/>
      <c r="F6" s="136"/>
    </row>
    <row r="7" spans="1:6" ht="14.5" x14ac:dyDescent="0.35">
      <c r="A7" s="9"/>
      <c r="B7" s="9"/>
      <c r="C7" s="10"/>
      <c r="D7" s="10"/>
      <c r="E7" s="8"/>
      <c r="F7" s="8"/>
    </row>
    <row r="8" spans="1:6" ht="14.5" x14ac:dyDescent="0.35">
      <c r="A8" s="11" t="s">
        <v>1</v>
      </c>
      <c r="B8" s="11" t="s">
        <v>2</v>
      </c>
      <c r="C8" s="12">
        <v>2021</v>
      </c>
      <c r="D8" s="12">
        <v>2022</v>
      </c>
      <c r="E8" s="13" t="s">
        <v>3</v>
      </c>
      <c r="F8" s="13" t="s">
        <v>4</v>
      </c>
    </row>
    <row r="9" spans="1:6" ht="14.5" x14ac:dyDescent="0.35">
      <c r="A9" s="14">
        <v>38900</v>
      </c>
      <c r="B9" s="14" t="s">
        <v>5</v>
      </c>
      <c r="C9" s="15">
        <v>0</v>
      </c>
      <c r="D9" s="15">
        <v>0</v>
      </c>
      <c r="E9" s="16">
        <v>0</v>
      </c>
      <c r="F9" s="17">
        <f>D9-C9</f>
        <v>0</v>
      </c>
    </row>
    <row r="10" spans="1:6" ht="14.5" x14ac:dyDescent="0.35">
      <c r="A10" s="14">
        <v>39600</v>
      </c>
      <c r="B10" s="14" t="s">
        <v>6</v>
      </c>
      <c r="C10" s="15">
        <v>0</v>
      </c>
      <c r="D10" s="15">
        <v>0</v>
      </c>
      <c r="E10" s="16">
        <v>0</v>
      </c>
      <c r="F10" s="17">
        <f>D10-C10</f>
        <v>0</v>
      </c>
    </row>
    <row r="11" spans="1:6" ht="14.5" x14ac:dyDescent="0.35">
      <c r="A11" s="14">
        <v>39700</v>
      </c>
      <c r="B11" s="14" t="s">
        <v>7</v>
      </c>
      <c r="C11" s="15">
        <v>0</v>
      </c>
      <c r="D11" s="15">
        <v>0</v>
      </c>
      <c r="E11" s="16">
        <v>0</v>
      </c>
      <c r="F11" s="17">
        <f>D11-C11</f>
        <v>0</v>
      </c>
    </row>
    <row r="12" spans="1:6" ht="14.5" x14ac:dyDescent="0.35">
      <c r="A12" s="18"/>
      <c r="B12" s="18"/>
      <c r="C12" s="19"/>
      <c r="D12" s="19"/>
      <c r="E12" s="20"/>
      <c r="F12" s="21"/>
    </row>
    <row r="13" spans="1:6" ht="14.5" x14ac:dyDescent="0.35">
      <c r="A13" s="18"/>
      <c r="B13" s="22" t="s">
        <v>8</v>
      </c>
      <c r="C13" s="23"/>
      <c r="D13" s="23"/>
      <c r="E13" s="24"/>
      <c r="F13" s="25"/>
    </row>
    <row r="14" spans="1:6" ht="14.5" x14ac:dyDescent="0.35">
      <c r="A14" s="18"/>
      <c r="B14" s="26" t="s">
        <v>9</v>
      </c>
      <c r="C14" s="27">
        <f>SUM(C9:C13)</f>
        <v>0</v>
      </c>
      <c r="D14" s="27">
        <f>SUM(D9:D13)</f>
        <v>0</v>
      </c>
      <c r="E14" s="28">
        <v>0</v>
      </c>
      <c r="F14" s="29">
        <f>D14-C14</f>
        <v>0</v>
      </c>
    </row>
    <row r="15" spans="1:6" ht="14.5" x14ac:dyDescent="0.35">
      <c r="A15" s="18"/>
      <c r="B15" s="18"/>
      <c r="C15" s="19"/>
      <c r="D15" s="19"/>
      <c r="E15" s="20"/>
      <c r="F15" s="21"/>
    </row>
    <row r="16" spans="1:6" ht="14.5" x14ac:dyDescent="0.35">
      <c r="A16" s="30">
        <v>46200</v>
      </c>
      <c r="B16" s="30" t="s">
        <v>10</v>
      </c>
      <c r="C16" s="31">
        <v>204000</v>
      </c>
      <c r="D16" s="31">
        <v>204000</v>
      </c>
      <c r="E16" s="32">
        <f>F16/C16</f>
        <v>0</v>
      </c>
      <c r="F16" s="31">
        <f>D16-C16</f>
        <v>0</v>
      </c>
    </row>
    <row r="17" spans="1:12" ht="14.5" x14ac:dyDescent="0.35">
      <c r="A17" s="34">
        <v>46100</v>
      </c>
      <c r="B17" s="35" t="s">
        <v>11</v>
      </c>
      <c r="C17" s="112">
        <v>369515.14</v>
      </c>
      <c r="D17" s="36">
        <v>369515.14</v>
      </c>
      <c r="E17" s="113">
        <f>F17/C17</f>
        <v>0</v>
      </c>
      <c r="F17" s="112">
        <f>D17-C17</f>
        <v>0</v>
      </c>
      <c r="H17" s="2"/>
    </row>
    <row r="18" spans="1:12" ht="14.5" x14ac:dyDescent="0.35">
      <c r="A18" s="18"/>
      <c r="B18" s="37" t="s">
        <v>12</v>
      </c>
      <c r="C18" s="38"/>
      <c r="D18" s="38"/>
      <c r="E18" s="39"/>
      <c r="F18" s="40"/>
      <c r="H18" s="2"/>
    </row>
    <row r="19" spans="1:12" ht="14.5" x14ac:dyDescent="0.35">
      <c r="A19" s="18"/>
      <c r="B19" s="26" t="s">
        <v>13</v>
      </c>
      <c r="C19" s="27">
        <f>SUM(C16:C17)</f>
        <v>573515.14</v>
      </c>
      <c r="D19" s="27">
        <f>SUM(D16:D17)</f>
        <v>573515.14</v>
      </c>
      <c r="E19" s="28">
        <f>F19/C19</f>
        <v>0</v>
      </c>
      <c r="F19" s="29">
        <f>D19-C19</f>
        <v>0</v>
      </c>
    </row>
    <row r="20" spans="1:12" ht="14.5" x14ac:dyDescent="0.35">
      <c r="A20" s="18"/>
      <c r="B20" s="18"/>
      <c r="C20" s="19"/>
      <c r="D20" s="19"/>
      <c r="E20" s="20"/>
      <c r="F20" s="21"/>
    </row>
    <row r="21" spans="1:12" ht="14.5" x14ac:dyDescent="0.35">
      <c r="A21" s="14">
        <v>52000</v>
      </c>
      <c r="B21" s="14" t="s">
        <v>14</v>
      </c>
      <c r="C21" s="33">
        <v>0</v>
      </c>
      <c r="D21" s="114">
        <v>0</v>
      </c>
      <c r="E21" s="113">
        <v>0</v>
      </c>
      <c r="F21" s="115">
        <f>D21-C21</f>
        <v>0</v>
      </c>
      <c r="L21" s="111"/>
    </row>
    <row r="22" spans="1:12" ht="14.5" x14ac:dyDescent="0.35">
      <c r="A22" s="18"/>
      <c r="B22" s="18"/>
      <c r="C22" s="19"/>
      <c r="D22" s="19"/>
      <c r="E22" s="20">
        <v>0</v>
      </c>
      <c r="F22" s="21"/>
    </row>
    <row r="23" spans="1:12" ht="14.5" x14ac:dyDescent="0.35">
      <c r="A23" s="18"/>
      <c r="B23" s="22" t="s">
        <v>15</v>
      </c>
      <c r="C23" s="23"/>
      <c r="D23" s="23"/>
      <c r="E23" s="24"/>
      <c r="F23" s="25"/>
    </row>
    <row r="24" spans="1:12" ht="14.5" x14ac:dyDescent="0.35">
      <c r="A24" s="18"/>
      <c r="B24" s="26" t="s">
        <v>16</v>
      </c>
      <c r="C24" s="27">
        <f>SUM(C21)</f>
        <v>0</v>
      </c>
      <c r="D24" s="27">
        <f>SUM(D21:D21)</f>
        <v>0</v>
      </c>
      <c r="E24" s="80">
        <v>0</v>
      </c>
      <c r="F24" s="29">
        <f>D24-C24</f>
        <v>0</v>
      </c>
    </row>
    <row r="25" spans="1:12" ht="14.5" x14ac:dyDescent="0.35">
      <c r="A25" s="18"/>
      <c r="B25" s="18"/>
      <c r="C25" s="19"/>
      <c r="D25" s="19"/>
      <c r="E25" s="20"/>
      <c r="F25" s="21"/>
    </row>
    <row r="26" spans="1:12" ht="14.5" x14ac:dyDescent="0.35">
      <c r="A26" s="14">
        <v>72000</v>
      </c>
      <c r="B26" s="14" t="s">
        <v>17</v>
      </c>
      <c r="C26" s="33">
        <v>0</v>
      </c>
      <c r="D26" s="33">
        <v>0</v>
      </c>
      <c r="E26" s="16">
        <v>0</v>
      </c>
      <c r="F26" s="33">
        <f>D26-C26</f>
        <v>0</v>
      </c>
    </row>
    <row r="27" spans="1:12" ht="14.5" x14ac:dyDescent="0.35">
      <c r="A27" s="14">
        <v>75080</v>
      </c>
      <c r="B27" s="14" t="s">
        <v>58</v>
      </c>
      <c r="C27" s="33">
        <v>250000</v>
      </c>
      <c r="D27" s="33">
        <v>250000</v>
      </c>
      <c r="E27" s="16">
        <f>F27/C27</f>
        <v>0</v>
      </c>
      <c r="F27" s="33">
        <f>D27-C27</f>
        <v>0</v>
      </c>
    </row>
    <row r="28" spans="1:12" ht="14.5" x14ac:dyDescent="0.35">
      <c r="A28" s="30">
        <v>76100</v>
      </c>
      <c r="B28" s="30" t="s">
        <v>18</v>
      </c>
      <c r="C28" s="31">
        <v>178103.96</v>
      </c>
      <c r="D28" s="31">
        <v>43200</v>
      </c>
      <c r="E28" s="32">
        <f>F28/C28</f>
        <v>-0.75744503378813133</v>
      </c>
      <c r="F28" s="31">
        <f>D28-C28</f>
        <v>-134903.96</v>
      </c>
    </row>
    <row r="29" spans="1:12" ht="14.5" x14ac:dyDescent="0.35">
      <c r="A29" s="41">
        <v>76101</v>
      </c>
      <c r="B29" s="42" t="s">
        <v>55</v>
      </c>
      <c r="C29" s="43"/>
      <c r="D29" s="43"/>
      <c r="E29" s="44"/>
      <c r="F29" s="45"/>
    </row>
    <row r="30" spans="1:12" ht="14.5" x14ac:dyDescent="0.35">
      <c r="A30" s="46"/>
      <c r="B30" s="47" t="s">
        <v>56</v>
      </c>
      <c r="C30" s="48">
        <v>0</v>
      </c>
      <c r="D30" s="48">
        <v>0</v>
      </c>
      <c r="E30" s="49"/>
      <c r="F30" s="50">
        <f>D30-C30</f>
        <v>0</v>
      </c>
    </row>
    <row r="31" spans="1:12" ht="14.5" x14ac:dyDescent="0.35">
      <c r="A31" s="46"/>
      <c r="B31" s="47"/>
      <c r="C31" s="48"/>
      <c r="D31" s="48"/>
      <c r="E31" s="49"/>
      <c r="F31" s="50">
        <f>D31-C31</f>
        <v>0</v>
      </c>
    </row>
    <row r="32" spans="1:12" ht="14.5" x14ac:dyDescent="0.35">
      <c r="A32" s="18"/>
      <c r="B32" s="18"/>
      <c r="C32" s="19"/>
      <c r="D32" s="19"/>
      <c r="E32" s="20"/>
      <c r="F32" s="21"/>
    </row>
    <row r="33" spans="1:6" ht="14.5" x14ac:dyDescent="0.35">
      <c r="A33" s="18"/>
      <c r="B33" s="22" t="s">
        <v>19</v>
      </c>
      <c r="C33" s="23"/>
      <c r="D33" s="23"/>
      <c r="E33" s="51"/>
      <c r="F33" s="23"/>
    </row>
    <row r="34" spans="1:6" ht="14.5" x14ac:dyDescent="0.35">
      <c r="A34" s="18"/>
      <c r="B34" s="26" t="s">
        <v>20</v>
      </c>
      <c r="C34" s="27">
        <f>SUM(C26:C31)</f>
        <v>428103.95999999996</v>
      </c>
      <c r="D34" s="27">
        <f>SUM(D26:D31)</f>
        <v>293200</v>
      </c>
      <c r="E34" s="52">
        <f>F34/C34</f>
        <v>-0.31511962655052284</v>
      </c>
      <c r="F34" s="27">
        <f>D34-C34</f>
        <v>-134903.95999999996</v>
      </c>
    </row>
    <row r="35" spans="1:6" ht="14.5" x14ac:dyDescent="0.35">
      <c r="A35" s="18"/>
      <c r="B35" s="53"/>
      <c r="C35" s="54"/>
      <c r="D35" s="54"/>
      <c r="E35" s="55"/>
      <c r="F35" s="56"/>
    </row>
    <row r="36" spans="1:6" ht="14.5" x14ac:dyDescent="0.35">
      <c r="A36" s="18"/>
      <c r="B36" s="18"/>
      <c r="C36" s="19"/>
      <c r="D36" s="19"/>
      <c r="E36" s="20"/>
      <c r="F36" s="21"/>
    </row>
    <row r="37" spans="1:6" ht="14.5" x14ac:dyDescent="0.35">
      <c r="A37" s="14">
        <v>83000</v>
      </c>
      <c r="B37" s="14" t="s">
        <v>21</v>
      </c>
      <c r="C37" s="33">
        <v>1000</v>
      </c>
      <c r="D37" s="33">
        <v>0</v>
      </c>
      <c r="E37" s="16">
        <f>F37/C37</f>
        <v>-1</v>
      </c>
      <c r="F37" s="33">
        <f>D37-C37</f>
        <v>-1000</v>
      </c>
    </row>
    <row r="38" spans="1:6" ht="14.5" x14ac:dyDescent="0.35">
      <c r="A38" s="18"/>
      <c r="B38" s="18"/>
      <c r="C38" s="19"/>
      <c r="D38" s="19"/>
      <c r="E38" s="57"/>
      <c r="F38" s="21"/>
    </row>
    <row r="39" spans="1:6" ht="14.5" x14ac:dyDescent="0.35">
      <c r="A39" s="18"/>
      <c r="B39" s="22" t="s">
        <v>22</v>
      </c>
      <c r="C39" s="23"/>
      <c r="D39" s="58"/>
      <c r="E39" s="24"/>
      <c r="F39" s="25"/>
    </row>
    <row r="40" spans="1:6" ht="14.5" x14ac:dyDescent="0.35">
      <c r="A40" s="18"/>
      <c r="B40" s="26" t="s">
        <v>23</v>
      </c>
      <c r="C40" s="27">
        <f>SUM(C36:C37)</f>
        <v>1000</v>
      </c>
      <c r="D40" s="59">
        <f>SUM(D36:D37)</f>
        <v>0</v>
      </c>
      <c r="E40" s="60">
        <f>F40/C40</f>
        <v>-1</v>
      </c>
      <c r="F40" s="29">
        <f>D40-C40</f>
        <v>-1000</v>
      </c>
    </row>
    <row r="41" spans="1:6" ht="14.5" x14ac:dyDescent="0.35">
      <c r="A41" s="18"/>
      <c r="B41" s="18"/>
      <c r="C41" s="19"/>
      <c r="D41" s="19"/>
      <c r="E41" s="20"/>
      <c r="F41" s="21"/>
    </row>
    <row r="42" spans="1:6" ht="14.5" x14ac:dyDescent="0.35">
      <c r="A42" s="18"/>
      <c r="B42" s="18"/>
      <c r="C42" s="19"/>
      <c r="D42" s="19"/>
      <c r="E42" s="20"/>
      <c r="F42" s="21"/>
    </row>
    <row r="43" spans="1:6" ht="14.5" x14ac:dyDescent="0.35">
      <c r="A43" s="61"/>
      <c r="B43" s="62" t="s">
        <v>24</v>
      </c>
      <c r="C43" s="63">
        <f>C14+C19+C24+C34+C40</f>
        <v>1002619.1</v>
      </c>
      <c r="D43" s="63">
        <f>D40+D34+D24+D19</f>
        <v>866715.14</v>
      </c>
      <c r="E43" s="79">
        <f>F43/C43</f>
        <v>-0.13554894376139451</v>
      </c>
      <c r="F43" s="64">
        <f>D43-C43</f>
        <v>-135903.95999999996</v>
      </c>
    </row>
    <row r="44" spans="1:6" ht="14.5" x14ac:dyDescent="0.35">
      <c r="A44" s="7"/>
      <c r="B44" s="7"/>
      <c r="C44" s="7"/>
      <c r="D44" s="7"/>
      <c r="E44" s="7"/>
      <c r="F44" s="7"/>
    </row>
    <row r="45" spans="1:6" ht="14.5" x14ac:dyDescent="0.35">
      <c r="A45" s="7"/>
      <c r="B45" s="7"/>
      <c r="C45" s="7"/>
      <c r="D45" s="7"/>
      <c r="E45" s="7"/>
      <c r="F45" s="7"/>
    </row>
  </sheetData>
  <sheetProtection selectLockedCells="1" selectUnlockedCells="1"/>
  <mergeCells count="3">
    <mergeCell ref="A2:F2"/>
    <mergeCell ref="A4:F4"/>
    <mergeCell ref="A6:F6"/>
  </mergeCells>
  <phoneticPr fontId="0" type="noConversion"/>
  <pageMargins left="1.1417322834645669" right="0.62992125984251968" top="1.6929133858267718" bottom="0.98425196850393704" header="0.51181102362204722" footer="0.51181102362204722"/>
  <pageSetup paperSize="9" scale="84" firstPageNumber="0" orientation="portrait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BreakPreview" topLeftCell="B1" zoomScale="60" zoomScaleNormal="100" workbookViewId="0">
      <selection activeCell="K24" sqref="K24"/>
    </sheetView>
  </sheetViews>
  <sheetFormatPr baseColWidth="10" defaultColWidth="11.453125" defaultRowHeight="12.5" x14ac:dyDescent="0.25"/>
  <cols>
    <col min="1" max="1" width="10.7265625" style="1" customWidth="1"/>
    <col min="2" max="2" width="33" style="1" customWidth="1"/>
    <col min="3" max="3" width="13.1796875" style="1" customWidth="1"/>
    <col min="4" max="6" width="14.54296875" style="1" customWidth="1"/>
    <col min="7" max="7" width="11.453125" style="1" customWidth="1"/>
    <col min="8" max="8" width="13" style="1" bestFit="1" customWidth="1"/>
    <col min="9" max="9" width="12.81640625" style="1" bestFit="1" customWidth="1"/>
    <col min="10" max="16384" width="11.453125" style="1"/>
  </cols>
  <sheetData>
    <row r="1" spans="1:7" ht="14.5" x14ac:dyDescent="0.35">
      <c r="A1" s="137" t="s">
        <v>54</v>
      </c>
      <c r="B1" s="137"/>
      <c r="C1" s="137"/>
      <c r="D1" s="137"/>
      <c r="E1" s="137"/>
      <c r="F1" s="137"/>
    </row>
    <row r="2" spans="1:7" ht="14.5" x14ac:dyDescent="0.35">
      <c r="A2" s="71"/>
      <c r="B2" s="71"/>
      <c r="C2" s="71"/>
      <c r="D2" s="71"/>
      <c r="E2" s="71"/>
      <c r="F2" s="71"/>
    </row>
    <row r="3" spans="1:7" ht="14.5" x14ac:dyDescent="0.35">
      <c r="A3" s="138" t="s">
        <v>60</v>
      </c>
      <c r="B3" s="138"/>
      <c r="C3" s="138"/>
      <c r="D3" s="138"/>
      <c r="E3" s="138"/>
      <c r="F3" s="138"/>
    </row>
    <row r="4" spans="1:7" ht="15" thickBot="1" x14ac:dyDescent="0.4">
      <c r="A4" s="7"/>
      <c r="B4" s="7"/>
      <c r="C4" s="7"/>
      <c r="D4" s="7"/>
      <c r="E4" s="7"/>
      <c r="F4" s="71"/>
    </row>
    <row r="5" spans="1:7" ht="15" thickBot="1" x14ac:dyDescent="0.4">
      <c r="A5" s="7"/>
      <c r="B5" s="102" t="s">
        <v>61</v>
      </c>
      <c r="C5" s="103"/>
      <c r="D5" s="103"/>
      <c r="E5" s="104"/>
      <c r="F5" s="73"/>
    </row>
    <row r="6" spans="1:7" ht="15" thickBot="1" x14ac:dyDescent="0.4">
      <c r="A6" s="7"/>
      <c r="B6" s="7"/>
      <c r="C6" s="7"/>
      <c r="D6" s="7"/>
      <c r="E6" s="7"/>
      <c r="F6" s="71"/>
    </row>
    <row r="7" spans="1:7" ht="14.5" x14ac:dyDescent="0.35">
      <c r="A7" s="89" t="s">
        <v>25</v>
      </c>
      <c r="B7" s="90" t="s">
        <v>26</v>
      </c>
      <c r="C7" s="90">
        <v>2021</v>
      </c>
      <c r="D7" s="90">
        <v>2022</v>
      </c>
      <c r="E7" s="91" t="s">
        <v>4</v>
      </c>
      <c r="F7" s="67"/>
    </row>
    <row r="8" spans="1:7" ht="15" thickBot="1" x14ac:dyDescent="0.4">
      <c r="A8" s="116" t="s">
        <v>27</v>
      </c>
      <c r="B8" s="117" t="s">
        <v>28</v>
      </c>
      <c r="C8" s="123">
        <f>C18+C9</f>
        <v>1001619.1000000001</v>
      </c>
      <c r="D8" s="123">
        <f>D9</f>
        <v>866715.14</v>
      </c>
      <c r="E8" s="124">
        <f t="shared" ref="E8:E14" si="0">D8-C8</f>
        <v>-134903.96000000008</v>
      </c>
      <c r="F8" s="129"/>
    </row>
    <row r="9" spans="1:7" ht="15" thickBot="1" x14ac:dyDescent="0.4">
      <c r="A9" s="92" t="s">
        <v>29</v>
      </c>
      <c r="B9" s="119" t="s">
        <v>30</v>
      </c>
      <c r="C9" s="122">
        <v>573515.14</v>
      </c>
      <c r="D9" s="122">
        <f>D13+D18</f>
        <v>866715.14</v>
      </c>
      <c r="E9" s="122">
        <f t="shared" si="0"/>
        <v>293200</v>
      </c>
      <c r="F9" s="129"/>
    </row>
    <row r="10" spans="1:7" ht="14.5" x14ac:dyDescent="0.35">
      <c r="A10" s="92">
        <v>1</v>
      </c>
      <c r="B10" s="65" t="s">
        <v>31</v>
      </c>
      <c r="C10" s="121">
        <v>0</v>
      </c>
      <c r="D10" s="121">
        <v>0</v>
      </c>
      <c r="E10" s="125">
        <f t="shared" si="0"/>
        <v>0</v>
      </c>
      <c r="F10" s="129"/>
    </row>
    <row r="11" spans="1:7" ht="14.5" x14ac:dyDescent="0.35">
      <c r="A11" s="92">
        <v>2</v>
      </c>
      <c r="B11" s="65" t="s">
        <v>32</v>
      </c>
      <c r="C11" s="66">
        <v>0</v>
      </c>
      <c r="D11" s="66">
        <v>0</v>
      </c>
      <c r="E11" s="126">
        <f t="shared" si="0"/>
        <v>0</v>
      </c>
      <c r="F11" s="129"/>
    </row>
    <row r="12" spans="1:7" ht="14.5" x14ac:dyDescent="0.35">
      <c r="A12" s="92">
        <v>3</v>
      </c>
      <c r="B12" s="65" t="s">
        <v>33</v>
      </c>
      <c r="C12" s="66">
        <v>0</v>
      </c>
      <c r="D12" s="66">
        <v>0</v>
      </c>
      <c r="E12" s="126">
        <f t="shared" si="0"/>
        <v>0</v>
      </c>
      <c r="F12" s="129"/>
      <c r="G12" s="3"/>
    </row>
    <row r="13" spans="1:7" ht="14.5" x14ac:dyDescent="0.35">
      <c r="A13" s="92">
        <v>4</v>
      </c>
      <c r="B13" s="65" t="s">
        <v>13</v>
      </c>
      <c r="C13" s="66">
        <v>573515.14</v>
      </c>
      <c r="D13" s="66">
        <v>573515.14</v>
      </c>
      <c r="E13" s="126">
        <f t="shared" si="0"/>
        <v>0</v>
      </c>
      <c r="F13" s="129"/>
      <c r="G13" s="3"/>
    </row>
    <row r="14" spans="1:7" ht="14.5" x14ac:dyDescent="0.35">
      <c r="A14" s="92">
        <v>5</v>
      </c>
      <c r="B14" s="65" t="s">
        <v>16</v>
      </c>
      <c r="C14" s="66">
        <f>partidas!C24</f>
        <v>0</v>
      </c>
      <c r="D14" s="66">
        <f>partidas!D24</f>
        <v>0</v>
      </c>
      <c r="E14" s="126">
        <f t="shared" si="0"/>
        <v>0</v>
      </c>
      <c r="F14" s="129"/>
      <c r="G14" s="3"/>
    </row>
    <row r="15" spans="1:7" ht="15" thickBot="1" x14ac:dyDescent="0.4">
      <c r="A15" s="92"/>
      <c r="B15" s="65"/>
      <c r="C15" s="120"/>
      <c r="D15" s="120"/>
      <c r="E15" s="127"/>
      <c r="F15" s="129"/>
    </row>
    <row r="16" spans="1:7" ht="15" thickBot="1" x14ac:dyDescent="0.4">
      <c r="A16" s="92" t="s">
        <v>34</v>
      </c>
      <c r="B16" s="119" t="s">
        <v>35</v>
      </c>
      <c r="C16" s="122">
        <f>SUM(C17:C18)</f>
        <v>428103.96</v>
      </c>
      <c r="D16" s="122">
        <f>D18</f>
        <v>293200</v>
      </c>
      <c r="E16" s="122">
        <f t="shared" ref="E16:E22" si="1">D16-C16</f>
        <v>-134903.96000000002</v>
      </c>
      <c r="F16" s="129"/>
    </row>
    <row r="17" spans="1:11" ht="14.5" x14ac:dyDescent="0.35">
      <c r="A17" s="92">
        <v>6</v>
      </c>
      <c r="B17" s="65" t="s">
        <v>36</v>
      </c>
      <c r="C17" s="121">
        <v>0</v>
      </c>
      <c r="D17" s="121">
        <v>0</v>
      </c>
      <c r="E17" s="125">
        <f t="shared" si="1"/>
        <v>0</v>
      </c>
      <c r="F17" s="129"/>
    </row>
    <row r="18" spans="1:11" ht="14.5" x14ac:dyDescent="0.35">
      <c r="A18" s="92">
        <v>7</v>
      </c>
      <c r="B18" s="65" t="s">
        <v>20</v>
      </c>
      <c r="C18" s="66">
        <v>428103.96</v>
      </c>
      <c r="D18" s="66">
        <v>293200</v>
      </c>
      <c r="E18" s="126">
        <f t="shared" si="1"/>
        <v>-134903.96000000002</v>
      </c>
      <c r="F18" s="129"/>
    </row>
    <row r="19" spans="1:11" ht="14.5" x14ac:dyDescent="0.35">
      <c r="A19" s="116" t="s">
        <v>37</v>
      </c>
      <c r="B19" s="117" t="s">
        <v>38</v>
      </c>
      <c r="C19" s="118">
        <f>SUM(C20:C21)</f>
        <v>1000</v>
      </c>
      <c r="D19" s="118">
        <v>0</v>
      </c>
      <c r="E19" s="128">
        <f t="shared" si="1"/>
        <v>-1000</v>
      </c>
      <c r="F19" s="129"/>
    </row>
    <row r="20" spans="1:11" ht="14.5" x14ac:dyDescent="0.35">
      <c r="A20" s="92">
        <v>8</v>
      </c>
      <c r="B20" s="65" t="s">
        <v>39</v>
      </c>
      <c r="C20" s="66">
        <f>partidas!C40</f>
        <v>1000</v>
      </c>
      <c r="D20" s="66">
        <f>partidas!D40</f>
        <v>0</v>
      </c>
      <c r="E20" s="126">
        <f t="shared" si="1"/>
        <v>-1000</v>
      </c>
      <c r="F20" s="129"/>
      <c r="K20" s="107"/>
    </row>
    <row r="21" spans="1:11" ht="14.5" x14ac:dyDescent="0.35">
      <c r="A21" s="92">
        <v>9</v>
      </c>
      <c r="B21" s="65" t="s">
        <v>40</v>
      </c>
      <c r="C21" s="66">
        <v>0</v>
      </c>
      <c r="D21" s="66">
        <v>0</v>
      </c>
      <c r="E21" s="126">
        <f t="shared" si="1"/>
        <v>0</v>
      </c>
      <c r="F21" s="129"/>
    </row>
    <row r="22" spans="1:11" ht="15" thickBot="1" x14ac:dyDescent="0.4">
      <c r="A22" s="93"/>
      <c r="B22" s="94" t="s">
        <v>41</v>
      </c>
      <c r="C22" s="95">
        <f>C9+C16+C20</f>
        <v>1002619.1000000001</v>
      </c>
      <c r="D22" s="95">
        <f>D18+D13</f>
        <v>866715.14</v>
      </c>
      <c r="E22" s="101">
        <f t="shared" si="1"/>
        <v>-135903.96000000008</v>
      </c>
      <c r="F22" s="130"/>
    </row>
    <row r="23" spans="1:11" ht="14.5" x14ac:dyDescent="0.35">
      <c r="A23" s="7"/>
      <c r="B23" s="7"/>
      <c r="C23" s="7"/>
      <c r="D23" s="7"/>
      <c r="E23" s="7"/>
      <c r="F23" s="131"/>
    </row>
    <row r="24" spans="1:11" ht="15" thickBot="1" x14ac:dyDescent="0.4">
      <c r="A24" s="7"/>
      <c r="B24" s="7"/>
      <c r="C24" s="7"/>
      <c r="D24" s="7"/>
      <c r="E24" s="7"/>
      <c r="F24" s="7"/>
    </row>
    <row r="25" spans="1:11" ht="14.5" x14ac:dyDescent="0.35">
      <c r="A25" s="96"/>
      <c r="B25" s="97"/>
      <c r="C25" s="90">
        <v>2021</v>
      </c>
      <c r="D25" s="91">
        <v>2022</v>
      </c>
      <c r="E25" s="67"/>
      <c r="F25" s="7"/>
    </row>
    <row r="26" spans="1:11" ht="14.5" x14ac:dyDescent="0.35">
      <c r="A26" s="98" t="s">
        <v>27</v>
      </c>
      <c r="B26" s="68" t="s">
        <v>28</v>
      </c>
      <c r="C26" s="69">
        <f>C8</f>
        <v>1001619.1000000001</v>
      </c>
      <c r="D26" s="99">
        <f>D27+D28</f>
        <v>866715.14</v>
      </c>
      <c r="E26" s="19"/>
      <c r="F26" s="7"/>
    </row>
    <row r="27" spans="1:11" ht="14.5" x14ac:dyDescent="0.35">
      <c r="A27" s="98" t="s">
        <v>29</v>
      </c>
      <c r="B27" s="68" t="s">
        <v>42</v>
      </c>
      <c r="C27" s="69">
        <f>C9</f>
        <v>573515.14</v>
      </c>
      <c r="D27" s="99">
        <v>573515.14</v>
      </c>
      <c r="E27" s="19"/>
      <c r="F27" s="7"/>
    </row>
    <row r="28" spans="1:11" ht="14.5" x14ac:dyDescent="0.35">
      <c r="A28" s="98" t="s">
        <v>34</v>
      </c>
      <c r="B28" s="68" t="s">
        <v>43</v>
      </c>
      <c r="C28" s="69">
        <f>C16</f>
        <v>428103.96</v>
      </c>
      <c r="D28" s="99">
        <v>293200</v>
      </c>
      <c r="E28" s="19"/>
      <c r="F28" s="7"/>
    </row>
    <row r="29" spans="1:11" ht="14.5" x14ac:dyDescent="0.35">
      <c r="A29" s="98"/>
      <c r="B29" s="68"/>
      <c r="C29" s="69"/>
      <c r="D29" s="99"/>
      <c r="E29" s="19"/>
      <c r="F29" s="7"/>
    </row>
    <row r="30" spans="1:11" ht="14.5" x14ac:dyDescent="0.35">
      <c r="A30" s="98" t="s">
        <v>37</v>
      </c>
      <c r="B30" s="68" t="s">
        <v>44</v>
      </c>
      <c r="C30" s="69">
        <f>C20+C21</f>
        <v>1000</v>
      </c>
      <c r="D30" s="99">
        <f>D20+D21</f>
        <v>0</v>
      </c>
      <c r="E30" s="19"/>
      <c r="F30" s="7"/>
    </row>
    <row r="31" spans="1:11" ht="14.5" x14ac:dyDescent="0.35">
      <c r="A31" s="98"/>
      <c r="B31" s="68"/>
      <c r="C31" s="69"/>
      <c r="D31" s="99"/>
      <c r="E31" s="19"/>
      <c r="F31" s="7"/>
    </row>
    <row r="32" spans="1:11" ht="15" thickBot="1" x14ac:dyDescent="0.4">
      <c r="A32" s="100" t="s">
        <v>41</v>
      </c>
      <c r="B32" s="94"/>
      <c r="C32" s="95">
        <f>C26+C30</f>
        <v>1002619.1000000001</v>
      </c>
      <c r="D32" s="101">
        <f>D26+D30</f>
        <v>866715.14</v>
      </c>
      <c r="E32" s="70"/>
      <c r="F32" s="7"/>
    </row>
    <row r="33" spans="1:9" ht="14.5" x14ac:dyDescent="0.35">
      <c r="A33" s="7"/>
      <c r="B33" s="7"/>
      <c r="C33" s="7"/>
      <c r="D33" s="7"/>
      <c r="E33" s="7"/>
      <c r="F33" s="7"/>
    </row>
    <row r="34" spans="1:9" ht="14.5" x14ac:dyDescent="0.35">
      <c r="A34" s="7"/>
      <c r="B34" s="7"/>
      <c r="C34" s="7"/>
      <c r="D34" s="7"/>
      <c r="E34" s="7"/>
      <c r="F34" s="7"/>
    </row>
    <row r="35" spans="1:9" ht="15" thickBot="1" x14ac:dyDescent="0.4">
      <c r="A35" s="7"/>
      <c r="B35" s="7"/>
      <c r="C35" s="7"/>
      <c r="D35" s="7"/>
      <c r="E35" s="7"/>
      <c r="F35" s="7"/>
    </row>
    <row r="36" spans="1:9" ht="14.5" x14ac:dyDescent="0.35">
      <c r="A36" s="7"/>
      <c r="B36" s="105" t="s">
        <v>45</v>
      </c>
      <c r="C36" s="106"/>
      <c r="D36" s="106"/>
      <c r="E36" s="108" t="s">
        <v>46</v>
      </c>
      <c r="F36" s="109" t="s">
        <v>47</v>
      </c>
    </row>
    <row r="37" spans="1:9" ht="14.5" x14ac:dyDescent="0.35">
      <c r="A37" s="7"/>
      <c r="B37" s="81"/>
      <c r="C37" s="71"/>
      <c r="D37" s="71"/>
      <c r="E37" s="107"/>
      <c r="F37" s="110"/>
    </row>
    <row r="38" spans="1:9" ht="14.5" x14ac:dyDescent="0.35">
      <c r="A38" s="7"/>
      <c r="B38" s="81" t="s">
        <v>48</v>
      </c>
      <c r="C38" s="71"/>
      <c r="D38" s="71"/>
      <c r="E38" s="72">
        <v>204000</v>
      </c>
      <c r="F38" s="82">
        <v>0</v>
      </c>
    </row>
    <row r="39" spans="1:9" ht="14.5" x14ac:dyDescent="0.35">
      <c r="A39" s="7"/>
      <c r="B39" s="81" t="s">
        <v>52</v>
      </c>
      <c r="C39" s="71" t="s">
        <v>57</v>
      </c>
      <c r="D39" s="71"/>
      <c r="E39" s="72">
        <v>369515.14</v>
      </c>
      <c r="F39" s="82">
        <v>43200</v>
      </c>
      <c r="H39" s="4"/>
      <c r="I39" s="4"/>
    </row>
    <row r="40" spans="1:9" ht="14.5" x14ac:dyDescent="0.35">
      <c r="A40" s="7"/>
      <c r="B40" s="81"/>
      <c r="C40" s="71"/>
      <c r="D40" s="71"/>
      <c r="E40" s="72">
        <v>0</v>
      </c>
      <c r="F40" s="82">
        <v>0</v>
      </c>
      <c r="H40" s="4"/>
      <c r="I40" s="4"/>
    </row>
    <row r="41" spans="1:9" ht="14.5" x14ac:dyDescent="0.35">
      <c r="A41" s="7"/>
      <c r="B41" s="81" t="s">
        <v>49</v>
      </c>
      <c r="C41" s="71"/>
      <c r="D41" s="71"/>
      <c r="E41" s="72">
        <v>0</v>
      </c>
      <c r="F41" s="82">
        <v>250000</v>
      </c>
    </row>
    <row r="42" spans="1:9" ht="14.5" x14ac:dyDescent="0.35">
      <c r="A42" s="7"/>
      <c r="B42" s="81" t="s">
        <v>50</v>
      </c>
      <c r="C42" s="71"/>
      <c r="D42" s="71"/>
      <c r="E42" s="72">
        <v>0</v>
      </c>
      <c r="F42" s="82">
        <v>0</v>
      </c>
    </row>
    <row r="43" spans="1:9" ht="14.5" x14ac:dyDescent="0.35">
      <c r="A43" s="7"/>
      <c r="B43" s="83" t="s">
        <v>53</v>
      </c>
      <c r="C43" s="74"/>
      <c r="D43" s="74"/>
      <c r="E43" s="75">
        <v>0</v>
      </c>
      <c r="F43" s="84">
        <v>0</v>
      </c>
    </row>
    <row r="44" spans="1:9" ht="15" thickBot="1" x14ac:dyDescent="0.4">
      <c r="A44" s="7"/>
      <c r="B44" s="85"/>
      <c r="C44" s="86"/>
      <c r="D44" s="86"/>
      <c r="E44" s="87">
        <f>SUM(E38:E43)</f>
        <v>573515.14</v>
      </c>
      <c r="F44" s="88">
        <f>SUM(F39:F43)</f>
        <v>293200</v>
      </c>
    </row>
    <row r="45" spans="1:9" ht="14.5" x14ac:dyDescent="0.35">
      <c r="A45" s="7"/>
      <c r="B45" s="7"/>
      <c r="C45" s="7"/>
      <c r="D45" s="7"/>
      <c r="E45" s="7"/>
      <c r="F45" s="7"/>
    </row>
    <row r="46" spans="1:9" ht="14.5" x14ac:dyDescent="0.35">
      <c r="A46" s="7"/>
      <c r="B46" s="7"/>
      <c r="C46" s="7"/>
      <c r="D46" s="7"/>
      <c r="E46" s="7"/>
      <c r="F46" s="7"/>
    </row>
    <row r="47" spans="1:9" ht="14.5" x14ac:dyDescent="0.35">
      <c r="A47" s="7"/>
      <c r="B47" s="76" t="s">
        <v>51</v>
      </c>
      <c r="C47" s="77"/>
      <c r="D47" s="78">
        <f>E44+F44</f>
        <v>866715.14</v>
      </c>
      <c r="E47" s="7"/>
      <c r="F47" s="7"/>
    </row>
    <row r="50" spans="1:9" x14ac:dyDescent="0.25">
      <c r="A50" s="132"/>
      <c r="B50" s="132"/>
      <c r="C50" s="132"/>
      <c r="D50" s="132"/>
      <c r="E50" s="132"/>
      <c r="F50" s="132"/>
      <c r="G50" s="132"/>
      <c r="H50" s="132"/>
      <c r="I50" s="132"/>
    </row>
    <row r="51" spans="1:9" x14ac:dyDescent="0.25">
      <c r="A51" s="132"/>
      <c r="B51" s="132"/>
      <c r="C51" s="132"/>
      <c r="D51" s="132"/>
      <c r="E51" s="132"/>
      <c r="F51" s="132"/>
      <c r="G51" s="132"/>
      <c r="H51" s="132"/>
      <c r="I51" s="132"/>
    </row>
    <row r="52" spans="1:9" ht="14.5" x14ac:dyDescent="0.35">
      <c r="A52" s="67"/>
      <c r="B52" s="67"/>
      <c r="C52" s="67"/>
      <c r="D52" s="67"/>
      <c r="E52" s="67"/>
      <c r="F52" s="67"/>
      <c r="G52" s="132"/>
      <c r="H52" s="132"/>
      <c r="I52" s="132"/>
    </row>
    <row r="53" spans="1:9" ht="14.5" x14ac:dyDescent="0.35">
      <c r="A53" s="131"/>
      <c r="B53" s="131"/>
      <c r="C53" s="19"/>
      <c r="D53" s="19"/>
      <c r="E53" s="19"/>
      <c r="F53" s="129"/>
      <c r="G53" s="132"/>
      <c r="H53" s="132"/>
      <c r="I53" s="132"/>
    </row>
    <row r="54" spans="1:9" ht="14.5" x14ac:dyDescent="0.35">
      <c r="A54" s="131"/>
      <c r="B54" s="131"/>
      <c r="C54" s="19"/>
      <c r="D54" s="19"/>
      <c r="E54" s="19"/>
      <c r="F54" s="129"/>
      <c r="G54" s="132"/>
      <c r="H54" s="132"/>
      <c r="I54" s="132"/>
    </row>
    <row r="55" spans="1:9" ht="14.5" x14ac:dyDescent="0.35">
      <c r="A55" s="131"/>
      <c r="B55" s="131"/>
      <c r="C55" s="19"/>
      <c r="D55" s="19"/>
      <c r="E55" s="19"/>
      <c r="F55" s="129"/>
      <c r="G55" s="132"/>
      <c r="H55" s="132"/>
      <c r="I55" s="132"/>
    </row>
    <row r="56" spans="1:9" ht="14.5" x14ac:dyDescent="0.35">
      <c r="A56" s="131"/>
      <c r="B56" s="131"/>
      <c r="C56" s="19"/>
      <c r="D56" s="19"/>
      <c r="E56" s="19"/>
      <c r="F56" s="129"/>
      <c r="G56" s="132"/>
      <c r="H56" s="132"/>
      <c r="I56" s="132"/>
    </row>
    <row r="57" spans="1:9" ht="14.5" x14ac:dyDescent="0.35">
      <c r="A57" s="131"/>
      <c r="B57" s="131"/>
      <c r="C57" s="19"/>
      <c r="D57" s="19"/>
      <c r="E57" s="19"/>
      <c r="F57" s="129"/>
      <c r="G57" s="132"/>
      <c r="H57" s="132"/>
      <c r="I57" s="132"/>
    </row>
    <row r="58" spans="1:9" ht="14.5" x14ac:dyDescent="0.35">
      <c r="A58" s="131"/>
      <c r="B58" s="131"/>
      <c r="C58" s="19"/>
      <c r="D58" s="19"/>
      <c r="E58" s="19"/>
      <c r="F58" s="129"/>
      <c r="G58" s="132"/>
      <c r="H58" s="132"/>
      <c r="I58" s="132"/>
    </row>
    <row r="59" spans="1:9" ht="14.5" x14ac:dyDescent="0.35">
      <c r="A59" s="131"/>
      <c r="B59" s="131"/>
      <c r="C59" s="19"/>
      <c r="D59" s="19"/>
      <c r="E59" s="19"/>
      <c r="F59" s="129"/>
      <c r="G59" s="132"/>
      <c r="H59" s="132"/>
      <c r="I59" s="132"/>
    </row>
    <row r="60" spans="1:9" ht="14.5" x14ac:dyDescent="0.35">
      <c r="A60" s="131"/>
      <c r="B60" s="131"/>
      <c r="C60" s="19"/>
      <c r="D60" s="19"/>
      <c r="E60" s="19"/>
      <c r="F60" s="129"/>
      <c r="G60" s="132"/>
      <c r="H60" s="132"/>
      <c r="I60" s="132"/>
    </row>
    <row r="61" spans="1:9" ht="14.5" x14ac:dyDescent="0.35">
      <c r="A61" s="131"/>
      <c r="B61" s="131"/>
      <c r="C61" s="19"/>
      <c r="D61" s="19"/>
      <c r="E61" s="19"/>
      <c r="F61" s="129"/>
      <c r="G61" s="132"/>
      <c r="H61" s="132"/>
      <c r="I61" s="132"/>
    </row>
    <row r="62" spans="1:9" ht="14.5" x14ac:dyDescent="0.35">
      <c r="A62" s="131"/>
      <c r="B62" s="131"/>
      <c r="C62" s="19"/>
      <c r="D62" s="19"/>
      <c r="E62" s="19"/>
      <c r="F62" s="129"/>
      <c r="G62" s="132"/>
      <c r="H62" s="132"/>
      <c r="I62" s="132"/>
    </row>
    <row r="63" spans="1:9" ht="14.5" x14ac:dyDescent="0.35">
      <c r="A63" s="131"/>
      <c r="B63" s="131"/>
      <c r="C63" s="19"/>
      <c r="D63" s="19"/>
      <c r="E63" s="19"/>
      <c r="F63" s="129"/>
      <c r="G63" s="132"/>
      <c r="H63" s="132"/>
      <c r="I63" s="132"/>
    </row>
    <row r="64" spans="1:9" ht="14.5" x14ac:dyDescent="0.35">
      <c r="A64" s="131"/>
      <c r="B64" s="131"/>
      <c r="C64" s="19"/>
      <c r="D64" s="19"/>
      <c r="E64" s="19"/>
      <c r="F64" s="129"/>
      <c r="G64" s="132"/>
      <c r="H64" s="132"/>
      <c r="I64" s="132"/>
    </row>
    <row r="65" spans="1:9" ht="14.5" x14ac:dyDescent="0.35">
      <c r="A65" s="131"/>
      <c r="B65" s="131"/>
      <c r="C65" s="19"/>
      <c r="D65" s="19"/>
      <c r="E65" s="19"/>
      <c r="F65" s="129"/>
      <c r="G65" s="132"/>
      <c r="H65" s="132"/>
      <c r="I65" s="132"/>
    </row>
    <row r="66" spans="1:9" ht="14.5" x14ac:dyDescent="0.35">
      <c r="A66" s="131"/>
      <c r="B66" s="131"/>
      <c r="C66" s="19"/>
      <c r="D66" s="19"/>
      <c r="E66" s="19"/>
      <c r="F66" s="129"/>
      <c r="G66" s="132"/>
      <c r="H66" s="132"/>
      <c r="I66" s="132"/>
    </row>
    <row r="67" spans="1:9" ht="14.5" x14ac:dyDescent="0.35">
      <c r="A67" s="131"/>
      <c r="B67" s="67"/>
      <c r="C67" s="70"/>
      <c r="D67" s="70"/>
      <c r="E67" s="70"/>
      <c r="F67" s="130"/>
      <c r="G67" s="132"/>
      <c r="H67" s="132"/>
      <c r="I67" s="132"/>
    </row>
    <row r="68" spans="1:9" x14ac:dyDescent="0.25">
      <c r="A68" s="132"/>
      <c r="B68" s="132"/>
      <c r="C68" s="132"/>
      <c r="D68" s="132"/>
      <c r="E68" s="132"/>
      <c r="F68" s="132"/>
      <c r="G68" s="132"/>
      <c r="H68" s="132"/>
      <c r="I68" s="132"/>
    </row>
    <row r="69" spans="1:9" x14ac:dyDescent="0.25">
      <c r="A69" s="132"/>
      <c r="B69" s="132"/>
      <c r="C69" s="132"/>
      <c r="D69" s="132"/>
      <c r="E69" s="132"/>
      <c r="F69" s="132"/>
      <c r="G69" s="132"/>
      <c r="H69" s="132"/>
      <c r="I69" s="132"/>
    </row>
  </sheetData>
  <sheetProtection selectLockedCells="1" selectUnlockedCells="1"/>
  <mergeCells count="2">
    <mergeCell ref="A1:F1"/>
    <mergeCell ref="A3:F3"/>
  </mergeCells>
  <phoneticPr fontId="0" type="noConversion"/>
  <pageMargins left="1.1023622047244095" right="0.51181102362204722" top="1.7716535433070868" bottom="0.98425196850393704" header="0.51181102362204722" footer="0.51181102362204722"/>
  <pageSetup paperSize="9" scale="86" firstPageNumber="0" orientation="portrait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2.5" x14ac:dyDescent="0.25"/>
  <cols>
    <col min="1" max="16384" width="11.453125" style="1"/>
  </cols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partidas</vt:lpstr>
      <vt:lpstr>capitulo</vt:lpstr>
      <vt:lpstr>Hoja3</vt:lpstr>
      <vt:lpstr>capitulo!Área_de_impresión</vt:lpstr>
      <vt:lpstr>partidas!Área_de_impresión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Aurori</dc:creator>
  <cp:lastModifiedBy>administracion</cp:lastModifiedBy>
  <cp:lastPrinted>2022-06-30T13:11:44Z</cp:lastPrinted>
  <dcterms:created xsi:type="dcterms:W3CDTF">2015-11-22T14:01:39Z</dcterms:created>
  <dcterms:modified xsi:type="dcterms:W3CDTF">2022-06-30T13:12:30Z</dcterms:modified>
</cp:coreProperties>
</file>